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930" tabRatio="790" firstSheet="1" activeTab="1"/>
  </bookViews>
  <sheets>
    <sheet name="OTROS BANCOS" sheetId="1" state="hidden" r:id="rId1"/>
    <sheet name="BANFANB." sheetId="2" r:id="rId2"/>
    <sheet name="BANFANB. (2)" sheetId="3" r:id="rId3"/>
    <sheet name="OTROS BANCOS." sheetId="4" r:id="rId4"/>
    <sheet name="OTROS BANCOS. (2)" sheetId="5" r:id="rId5"/>
  </sheets>
  <definedNames>
    <definedName name="_xlnm._FilterDatabase" localSheetId="1" hidden="1">'BANFANB.'!$A$8:$P$32</definedName>
    <definedName name="_xlnm._FilterDatabase" localSheetId="2" hidden="1">'BANFANB. (2)'!$A$8:$P$32</definedName>
    <definedName name="_xlnm._FilterDatabase" localSheetId="3" hidden="1">'OTROS BANCOS.'!$A$8:$R$32</definedName>
    <definedName name="_xlnm._FilterDatabase" localSheetId="4" hidden="1">'OTROS BANCOS. (2)'!$A$8:$R$32</definedName>
    <definedName name="_xlnm.Print_Area" localSheetId="1">'BANFANB.'!$A$1:$O$47</definedName>
    <definedName name="_xlnm.Print_Area" localSheetId="2">'BANFANB. (2)'!$A$1:$O$47</definedName>
    <definedName name="_xlnm.Print_Area" localSheetId="0">'OTROS BANCOS'!$A$1:$P$31</definedName>
    <definedName name="_xlnm.Print_Area" localSheetId="3">'OTROS BANCOS.'!$A$1:$Q$47</definedName>
    <definedName name="_xlnm.Print_Area" localSheetId="4">'OTROS BANCOS. (2)'!$A$1:$Q$47</definedName>
  </definedNames>
  <calcPr fullCalcOnLoad="1"/>
</workbook>
</file>

<file path=xl/sharedStrings.xml><?xml version="1.0" encoding="utf-8"?>
<sst xmlns="http://schemas.openxmlformats.org/spreadsheetml/2006/main" count="452" uniqueCount="86">
  <si>
    <t>GENERO (M)</t>
  </si>
  <si>
    <t>GENERO (F)</t>
  </si>
  <si>
    <t>MINISTERIO DEL PODER POPULAR PARA LA DEFENSA</t>
  </si>
  <si>
    <t>Nº</t>
  </si>
  <si>
    <t>C.I. Nº</t>
  </si>
  <si>
    <t>TOTAL NÓMINA …</t>
  </si>
  <si>
    <t>ENTIDAD BANCARIA</t>
  </si>
  <si>
    <t>NOMBRE DEL COMPONENTE O DEPENDENCIA</t>
  </si>
  <si>
    <t>BIENESTAR Y SEGURIDAD SOCIAL</t>
  </si>
  <si>
    <t>AAAAA AAAAA  AAAAAA AAAA</t>
  </si>
  <si>
    <t>AAA/AA/aa</t>
  </si>
  <si>
    <t>OJO</t>
  </si>
  <si>
    <t>ANGELICA BULLON</t>
  </si>
  <si>
    <r>
      <t xml:space="preserve"> </t>
    </r>
    <r>
      <rPr>
        <b/>
        <sz val="12"/>
        <color indexed="8"/>
        <rFont val="Arial"/>
        <family val="2"/>
      </rPr>
      <t>-</t>
    </r>
    <r>
      <rPr>
        <b/>
        <sz val="9"/>
        <color indexed="8"/>
        <rFont val="Arial"/>
        <family val="2"/>
      </rPr>
      <t xml:space="preserve"> CUANDO SON DOS HIJOS SE HACE DE ESTA MANERA</t>
    </r>
  </si>
  <si>
    <t xml:space="preserve">              </t>
  </si>
  <si>
    <t>00000000</t>
  </si>
  <si>
    <t>00000000000000000000</t>
  </si>
  <si>
    <t>NIVEL EDUCATIVO</t>
  </si>
  <si>
    <t xml:space="preserve">NOMBRE Y APELLIDO DEL ALUMNO </t>
  </si>
  <si>
    <t>NOMBRE Y APELLIDO DEL TRABAJADOR</t>
  </si>
  <si>
    <t>UNIDADES SUBALTERNAS O DEPENDENCIA</t>
  </si>
  <si>
    <t>MONTO MENSUAL POR BECAS</t>
  </si>
  <si>
    <t xml:space="preserve">SUMATORIA  DE BECAS MENSUAL </t>
  </si>
  <si>
    <t>PRIMARIA</t>
  </si>
  <si>
    <t>ESPECIAL</t>
  </si>
  <si>
    <t>PREESCOLAR</t>
  </si>
  <si>
    <t>UNIVERSITARIA</t>
  </si>
  <si>
    <t>ARMADA BOLIVARIANA</t>
  </si>
  <si>
    <t>GUARDIA NACIONAL BOLIVARIANA</t>
  </si>
  <si>
    <t>ADRIANA  ROJAS</t>
  </si>
  <si>
    <t>TRINA   RUIZ</t>
  </si>
  <si>
    <t>PATRICIA  RIVAS</t>
  </si>
  <si>
    <t>ALFONSO URBINA</t>
  </si>
  <si>
    <t xml:space="preserve"> MINISTERIO</t>
  </si>
  <si>
    <t>Nª  DE CUENTA BANCARIA</t>
  </si>
  <si>
    <t>PARA REGISTRAR EL NÙMERO DE CUENTA EL FORMATO DE LA COLUMNA DEBE SER</t>
  </si>
  <si>
    <t>"FORMATO DE TEXTO".</t>
  </si>
  <si>
    <r>
      <t xml:space="preserve"> </t>
    </r>
    <r>
      <rPr>
        <b/>
        <sz val="12"/>
        <color indexed="8"/>
        <rFont val="Arial"/>
        <family val="2"/>
      </rPr>
      <t>-</t>
    </r>
    <r>
      <rPr>
        <b/>
        <sz val="9"/>
        <color indexed="8"/>
        <rFont val="Arial"/>
        <family val="2"/>
      </rPr>
      <t xml:space="preserve"> COLOCA EL GENERO DEL TRABAJADOR, NO EL DE LOS HIJOS</t>
    </r>
  </si>
  <si>
    <t>TOTALIZAR AL FINAL DE CADA HOJA</t>
  </si>
  <si>
    <t>NOTA O PROMEDIO</t>
  </si>
  <si>
    <t>A</t>
  </si>
  <si>
    <t>ANALISTA DEL ÀREA</t>
  </si>
  <si>
    <t>GRADO</t>
  </si>
  <si>
    <t>JEFE DEL ÀREA</t>
  </si>
  <si>
    <t>DIRECTOR DE XXXXXX XXXXX</t>
  </si>
  <si>
    <t>BANFANB</t>
  </si>
  <si>
    <t>DEBEN TENER FORMULA</t>
  </si>
  <si>
    <t>PAGO CUATRIMESTRAL</t>
  </si>
  <si>
    <t>PAGO ANUAL</t>
  </si>
  <si>
    <t>REPÚBLICA BOLIVARIANA DE VENEZUELA</t>
  </si>
  <si>
    <t>NÓMINA DE BECAS AÑO 2015-2016 DE  LOS HIJOS DEL PERSONAL (CATEGORÌA DEL TRABAJADOR) DE LA UNIDAD O COMPONENTE XX DEL (PERIODO A PAGAR) DEL BANCO XX</t>
  </si>
  <si>
    <t>AVIACIÓN BOLIVARIANA</t>
  </si>
  <si>
    <t>EJÉRCITO BOLIVARIANO</t>
  </si>
  <si>
    <t xml:space="preserve">MARLON  PEÑA      </t>
  </si>
  <si>
    <t>ANGELICA  PEÑA</t>
  </si>
  <si>
    <t xml:space="preserve">PREESCOLAR </t>
  </si>
  <si>
    <t>MEDIA</t>
  </si>
  <si>
    <t xml:space="preserve">ALFONSO PÉREZ </t>
  </si>
  <si>
    <t xml:space="preserve">JOSÉ  PÉREZ </t>
  </si>
  <si>
    <t>CÉSAR  FERRER</t>
  </si>
  <si>
    <t xml:space="preserve">Nª  DE BECAS </t>
  </si>
  <si>
    <r>
      <t xml:space="preserve">                 </t>
    </r>
    <r>
      <rPr>
        <b/>
        <sz val="12"/>
        <color indexed="8"/>
        <rFont val="Arial"/>
        <family val="2"/>
      </rPr>
      <t>-</t>
    </r>
    <r>
      <rPr>
        <b/>
        <sz val="9"/>
        <color indexed="8"/>
        <rFont val="Arial"/>
        <family val="2"/>
      </rPr>
      <t xml:space="preserve"> SE ESCRIBEN LOS NOMBRES EN CELDAS SEPARADAS</t>
    </r>
  </si>
  <si>
    <t xml:space="preserve">CANTIDAD DE HIJOS </t>
  </si>
  <si>
    <t>ÁNGEL  RIVAS</t>
  </si>
  <si>
    <t>TRABAJADOR</t>
  </si>
  <si>
    <t>UNIVERSITARIO</t>
  </si>
  <si>
    <r>
      <t xml:space="preserve"> </t>
    </r>
    <r>
      <rPr>
        <b/>
        <sz val="12"/>
        <color indexed="8"/>
        <rFont val="Arial"/>
        <family val="2"/>
      </rPr>
      <t>-</t>
    </r>
    <r>
      <rPr>
        <b/>
        <sz val="9"/>
        <color indexed="8"/>
        <rFont val="Arial"/>
        <family val="2"/>
      </rPr>
      <t xml:space="preserve"> CUANDO SON DOS O MAS HIJOS SE HACE DE ESTA MANERA</t>
    </r>
  </si>
  <si>
    <t xml:space="preserve">N°  DE BECAS </t>
  </si>
  <si>
    <t>MONTO UNICO POR BECAS</t>
  </si>
  <si>
    <t>MONTO TOTAL</t>
  </si>
  <si>
    <t>N° DE BECAS</t>
  </si>
  <si>
    <t>PAGO TOTAL</t>
  </si>
  <si>
    <r>
      <t xml:space="preserve"> </t>
    </r>
    <r>
      <rPr>
        <b/>
        <sz val="8"/>
        <color indexed="8"/>
        <rFont val="Arial"/>
        <family val="2"/>
      </rPr>
      <t>- COLOCAR EL GENERO DEL TRABAJADOR, N° DE LOS HIJOS</t>
    </r>
  </si>
  <si>
    <t>AMBOS TOTALES DEBEN TENER FORMULA</t>
  </si>
  <si>
    <t>DEBE LLEVAR FORMULAS</t>
  </si>
  <si>
    <r>
      <t>CADA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PAGO TOTAL ES EL MONTO DEL</t>
    </r>
    <r>
      <rPr>
        <b/>
        <sz val="9"/>
        <color indexed="8"/>
        <rFont val="Calibri"/>
        <family val="2"/>
      </rPr>
      <t xml:space="preserve"> N° DE BECAS</t>
    </r>
    <r>
      <rPr>
        <sz val="9"/>
        <color indexed="8"/>
        <rFont val="Calibri"/>
        <family val="2"/>
      </rPr>
      <t xml:space="preserve"> MULTIPLICADO </t>
    </r>
    <r>
      <rPr>
        <b/>
        <sz val="9"/>
        <color indexed="8"/>
        <rFont val="Calibri"/>
        <family val="2"/>
      </rPr>
      <t>POR</t>
    </r>
    <r>
      <rPr>
        <sz val="9"/>
        <color indexed="8"/>
        <rFont val="Calibri"/>
        <family val="2"/>
      </rPr>
      <t xml:space="preserve"> EL </t>
    </r>
    <r>
      <rPr>
        <b/>
        <sz val="9"/>
        <color indexed="8"/>
        <rFont val="Calibri"/>
        <family val="2"/>
      </rPr>
      <t>MONTO UNICO POR BECAS</t>
    </r>
  </si>
  <si>
    <t>DEBE CORRESPONDER CON EL MONTO TOTAL DE LA NOMINA</t>
  </si>
  <si>
    <t>TOTAL</t>
  </si>
  <si>
    <r>
      <t xml:space="preserve">MONTO UNICO POR BECAS: </t>
    </r>
    <r>
      <rPr>
        <sz val="9"/>
        <rFont val="Arial"/>
        <family val="2"/>
      </rPr>
      <t>SERA EL PAGO VIGENTE PARA CADA ESTUDIANTE</t>
    </r>
  </si>
  <si>
    <t>CUADRO RESUMEN DEL PERSONAL XXXXXXX (ACTIVOS) DEL COMPONENTE XXXXXXX DEL BANCO XXXXXXXXXX</t>
  </si>
  <si>
    <t>NÓMINA DE PAGO ÚNICO BECAS DE ESTUDIO 2018-2019 DE  LOS HIJOS DEL PERSONAL (CATEGORÌA DEL TRABAJADOR) DE LA UNIDAD O COMPONENTE XX  DEL BANCO XX</t>
  </si>
  <si>
    <t>C.I. Nº V-</t>
  </si>
  <si>
    <r>
      <t xml:space="preserve"> </t>
    </r>
    <r>
      <rPr>
        <b/>
        <sz val="8"/>
        <color indexed="8"/>
        <rFont val="Arial"/>
        <family val="2"/>
      </rPr>
      <t>- COLOCAR EL GENERO DEL TRABAJADOR</t>
    </r>
  </si>
  <si>
    <t>TOTAL DE HIJOS</t>
  </si>
  <si>
    <t>CUANDO SON DOS O MAS HIJOS SE HACE DE ESTA MANERA</t>
  </si>
  <si>
    <t>SE ESCRIBEN LOS NOMBRES EN CELDAS SEPARADAS</t>
  </si>
</sst>
</file>

<file path=xl/styles.xml><?xml version="1.0" encoding="utf-8"?>
<styleSheet xmlns="http://schemas.openxmlformats.org/spreadsheetml/2006/main">
  <numFmts count="47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.&quot;#,##0;&quot;Bs.&quot;\-#,##0"/>
    <numFmt numFmtId="165" formatCode="&quot;Bs.&quot;#,##0;[Red]&quot;Bs.&quot;\-#,##0"/>
    <numFmt numFmtId="166" formatCode="&quot;Bs.&quot;#,##0.00;&quot;Bs.&quot;\-#,##0.00"/>
    <numFmt numFmtId="167" formatCode="&quot;Bs.&quot;#,##0.00;[Red]&quot;Bs.&quot;\-#,##0.00"/>
    <numFmt numFmtId="168" formatCode="_ &quot;Bs.&quot;* #,##0_ ;_ &quot;Bs.&quot;* \-#,##0_ ;_ &quot;Bs.&quot;* &quot;-&quot;_ ;_ @_ "/>
    <numFmt numFmtId="169" formatCode="_ &quot;Bs.&quot;* #,##0.00_ ;_ &quot;Bs.&quot;* \-#,##0.00_ ;_ &quot;Bs.&quot;* &quot;-&quot;??_ ;_ @_ "/>
    <numFmt numFmtId="170" formatCode="&quot;XDR&quot;#,##0;\-&quot;XDR&quot;#,##0"/>
    <numFmt numFmtId="171" formatCode="&quot;XDR&quot;#,##0;[Red]\-&quot;XDR&quot;#,##0"/>
    <numFmt numFmtId="172" formatCode="&quot;XDR&quot;#,##0.00;\-&quot;XDR&quot;#,##0.00"/>
    <numFmt numFmtId="173" formatCode="&quot;XDR&quot;#,##0.00;[Red]\-&quot;XDR&quot;#,##0.00"/>
    <numFmt numFmtId="174" formatCode="_-&quot;XDR&quot;* #,##0_-;\-&quot;XDR&quot;* #,##0_-;_-&quot;XDR&quot;* &quot;-&quot;_-;_-@_-"/>
    <numFmt numFmtId="175" formatCode="_-* #,##0_-;\-* #,##0_-;_-* &quot;-&quot;_-;_-@_-"/>
    <numFmt numFmtId="176" formatCode="_-&quot;XDR&quot;* #,##0.00_-;\-&quot;XDR&quot;* #,##0.00_-;_-&quot;XDR&quot;* &quot;-&quot;??_-;_-@_-"/>
    <numFmt numFmtId="177" formatCode="_-* #,##0.00_-;\-* #,##0.00_-;_-* &quot;-&quot;??_-;_-@_-"/>
    <numFmt numFmtId="178" formatCode="&quot;Bs. NS&quot;\ #,##0;&quot;Bs. NS&quot;\ \-#,##0"/>
    <numFmt numFmtId="179" formatCode="&quot;Bs. NS&quot;\ #,##0;[Red]&quot;Bs. NS&quot;\ \-#,##0"/>
    <numFmt numFmtId="180" formatCode="&quot;Bs. NS&quot;\ #,##0.00;&quot;Bs. NS&quot;\ \-#,##0.00"/>
    <numFmt numFmtId="181" formatCode="&quot;Bs. NS&quot;\ #,##0.00;[Red]&quot;Bs. NS&quot;\ \-#,##0.00"/>
    <numFmt numFmtId="182" formatCode="_ &quot;Bs. NS&quot;\ * #,##0_ ;_ &quot;Bs. NS&quot;\ * \-#,##0_ ;_ &quot;Bs. NS&quot;\ * &quot;-&quot;_ ;_ @_ "/>
    <numFmt numFmtId="183" formatCode="_ &quot;Bs. NS&quot;\ * #,##0.00_ ;_ &quot;Bs. NS&quot;\ * \-#,##0.00_ ;_ &quot;Bs. NS&quot;\ * &quot;-&quot;??_ ;_ @_ "/>
    <numFmt numFmtId="184" formatCode="&quot;Bs.Fl&quot;\ #,##0;&quot;Bs.Fl&quot;\ \-#,##0"/>
    <numFmt numFmtId="185" formatCode="&quot;Bs.Fl&quot;\ #,##0;[Red]&quot;Bs.Fl&quot;\ \-#,##0"/>
    <numFmt numFmtId="186" formatCode="&quot;Bs.Fl&quot;\ #,##0.00;&quot;Bs.Fl&quot;\ \-#,##0.00"/>
    <numFmt numFmtId="187" formatCode="&quot;Bs.Fl&quot;\ #,##0.00;[Red]&quot;Bs.Fl&quot;\ \-#,##0.00"/>
    <numFmt numFmtId="188" formatCode="_ &quot;Bs.Fl&quot;\ * #,##0_ ;_ &quot;Bs.Fl&quot;\ * \-#,##0_ ;_ &quot;Bs.Fl&quot;\ * &quot;-&quot;_ ;_ @_ "/>
    <numFmt numFmtId="189" formatCode="_ &quot;Bs.Fl&quot;\ * #,##0.00_ ;_ &quot;Bs.Fl&quot;\ * \-#,##0.00_ ;_ &quot;Bs.Fl&quot;\ * &quot;-&quot;??_ ;_ @_ "/>
    <numFmt numFmtId="190" formatCode="&quot;Bs.FI&quot;\ #,##0;&quot;Bs.FI&quot;\ \-#,##0"/>
    <numFmt numFmtId="191" formatCode="&quot;Bs.FI&quot;\ #,##0;[Red]&quot;Bs.FI&quot;\ \-#,##0"/>
    <numFmt numFmtId="192" formatCode="&quot;Bs.FI&quot;\ #,##0.00;&quot;Bs.FI&quot;\ \-#,##0.00"/>
    <numFmt numFmtId="193" formatCode="&quot;Bs.FI&quot;\ #,##0.00;[Red]&quot;Bs.FI&quot;\ \-#,##0.00"/>
    <numFmt numFmtId="194" formatCode="_ &quot;Bs.FI&quot;\ * #,##0_ ;_ &quot;Bs.FI&quot;\ * \-#,##0_ ;_ &quot;Bs.FI&quot;\ * &quot;-&quot;_ ;_ @_ "/>
    <numFmt numFmtId="195" formatCode="_ &quot;Bs.FI&quot;\ * #,##0.00_ ;_ &quot;Bs.FI&quot;\ * \-#,##0.00_ ;_ &quot;Bs.FI&quot;\ * &quot;-&quot;??_ ;_ @_ "/>
    <numFmt numFmtId="196" formatCode="_(* #,##0.00_);_(* \(#,##0.00\);_(* &quot;-&quot;??_);_(@_)"/>
    <numFmt numFmtId="197" formatCode="_(* #,##0_);_(* \(#,##0\);_(* &quot;-&quot;??_);_(@_)"/>
    <numFmt numFmtId="198" formatCode="_([$€-2]\ * #,##0.00_);_([$€-2]\ * \(#,##0.00\);_([$€-2]\ * &quot;-&quot;??_)"/>
    <numFmt numFmtId="199" formatCode="[$-200A]dddd\,\ d\ &quot;de&quot;\ mmmm\ &quot;de&quot;\ yyyy"/>
    <numFmt numFmtId="200" formatCode="[$-200A]h:mm:ss\ AM/PM"/>
    <numFmt numFmtId="201" formatCode="#,##0.00_ ;\-#,##0.00\ "/>
    <numFmt numFmtId="202" formatCode="_ * #,##0_ ;_ * \-#,##0_ ;_ * &quot;-&quot;??_ ;_ @_ 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8.5"/>
      <color indexed="8"/>
      <name val="Arial"/>
      <family val="2"/>
    </font>
    <font>
      <sz val="8.5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</font>
    <font>
      <sz val="8.5"/>
      <color theme="1"/>
      <name val="Arial"/>
      <family val="2"/>
    </font>
    <font>
      <sz val="8.5"/>
      <color theme="1"/>
      <name val="Calibri"/>
      <family val="2"/>
    </font>
    <font>
      <b/>
      <sz val="16"/>
      <color theme="1"/>
      <name val="Calibri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 style="thin"/>
      <bottom style="thin"/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5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294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64" fillId="0" borderId="0" xfId="0" applyFont="1" applyAlignment="1">
      <alignment/>
    </xf>
    <xf numFmtId="0" fontId="0" fillId="0" borderId="0" xfId="0" applyAlignment="1">
      <alignment horizontal="center"/>
    </xf>
    <xf numFmtId="197" fontId="4" fillId="33" borderId="10" xfId="71" applyNumberFormat="1" applyFont="1" applyFill="1" applyBorder="1" applyAlignment="1">
      <alignment horizontal="center" vertical="center" wrapText="1"/>
    </xf>
    <xf numFmtId="49" fontId="4" fillId="33" borderId="10" xfId="114" applyNumberFormat="1" applyFont="1" applyFill="1" applyBorder="1" applyAlignment="1">
      <alignment horizontal="center" vertical="center" wrapText="1"/>
      <protection/>
    </xf>
    <xf numFmtId="197" fontId="3" fillId="33" borderId="10" xfId="49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0" fontId="3" fillId="0" borderId="0" xfId="107" applyFont="1" applyBorder="1" applyAlignment="1">
      <alignment horizontal="center" vertical="center"/>
      <protection/>
    </xf>
    <xf numFmtId="0" fontId="3" fillId="33" borderId="10" xfId="114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Alignment="1">
      <alignment horizontal="center"/>
    </xf>
    <xf numFmtId="0" fontId="64" fillId="0" borderId="0" xfId="0" applyFont="1" applyFill="1" applyBorder="1" applyAlignment="1">
      <alignment/>
    </xf>
    <xf numFmtId="0" fontId="65" fillId="0" borderId="0" xfId="0" applyFont="1" applyAlignment="1">
      <alignment horizontal="left"/>
    </xf>
    <xf numFmtId="0" fontId="3" fillId="0" borderId="0" xfId="107" applyFont="1" applyBorder="1" applyAlignment="1">
      <alignment horizontal="left" vertical="center"/>
      <protection/>
    </xf>
    <xf numFmtId="0" fontId="64" fillId="0" borderId="0" xfId="0" applyFont="1" applyBorder="1" applyAlignment="1">
      <alignment horizontal="left"/>
    </xf>
    <xf numFmtId="4" fontId="4" fillId="0" borderId="0" xfId="107" applyNumberFormat="1" applyFont="1" applyBorder="1" applyAlignment="1">
      <alignment horizontal="right" vertical="center"/>
      <protection/>
    </xf>
    <xf numFmtId="4" fontId="66" fillId="0" borderId="0" xfId="0" applyNumberFormat="1" applyFont="1" applyAlignment="1">
      <alignment horizontal="right"/>
    </xf>
    <xf numFmtId="0" fontId="67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Alignment="1">
      <alignment horizontal="right"/>
    </xf>
    <xf numFmtId="4" fontId="3" fillId="33" borderId="10" xfId="114" applyNumberFormat="1" applyFont="1" applyFill="1" applyBorder="1" applyAlignment="1">
      <alignment horizontal="center" vertical="center" wrapText="1"/>
      <protection/>
    </xf>
    <xf numFmtId="197" fontId="7" fillId="0" borderId="0" xfId="49" applyNumberFormat="1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197" fontId="7" fillId="0" borderId="0" xfId="49" applyNumberFormat="1" applyFont="1" applyFill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4" fillId="0" borderId="0" xfId="107" applyNumberFormat="1" applyFont="1" applyBorder="1" applyAlignment="1">
      <alignment horizontal="center" vertical="center"/>
      <protection/>
    </xf>
    <xf numFmtId="49" fontId="63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5" fontId="4" fillId="0" borderId="0" xfId="113" applyNumberFormat="1" applyFont="1" applyFill="1" applyBorder="1" applyAlignment="1">
      <alignment/>
      <protection/>
    </xf>
    <xf numFmtId="15" fontId="4" fillId="0" borderId="0" xfId="113" applyNumberFormat="1" applyFont="1" applyFill="1" applyBorder="1" applyAlignment="1">
      <alignment horizontal="left"/>
      <protection/>
    </xf>
    <xf numFmtId="49" fontId="4" fillId="0" borderId="11" xfId="93" applyNumberFormat="1" applyFont="1" applyFill="1" applyBorder="1" applyAlignment="1">
      <alignment horizontal="center"/>
      <protection/>
    </xf>
    <xf numFmtId="0" fontId="62" fillId="0" borderId="12" xfId="0" applyFont="1" applyBorder="1" applyAlignment="1">
      <alignment horizontal="left"/>
    </xf>
    <xf numFmtId="0" fontId="65" fillId="0" borderId="13" xfId="0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62" fillId="0" borderId="15" xfId="0" applyFont="1" applyBorder="1" applyAlignment="1">
      <alignment horizontal="left"/>
    </xf>
    <xf numFmtId="0" fontId="65" fillId="0" borderId="16" xfId="0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9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3" fillId="0" borderId="0" xfId="107" applyNumberFormat="1" applyFont="1" applyBorder="1" applyAlignment="1">
      <alignment horizontal="center" vertical="center"/>
      <protection/>
    </xf>
    <xf numFmtId="49" fontId="3" fillId="33" borderId="10" xfId="71" applyNumberFormat="1" applyFont="1" applyFill="1" applyBorder="1" applyAlignment="1">
      <alignment horizontal="center" vertical="center" wrapText="1"/>
    </xf>
    <xf numFmtId="49" fontId="69" fillId="0" borderId="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49" fontId="69" fillId="0" borderId="0" xfId="0" applyNumberFormat="1" applyFont="1" applyAlignment="1">
      <alignment horizontal="left"/>
    </xf>
    <xf numFmtId="49" fontId="70" fillId="0" borderId="0" xfId="0" applyNumberFormat="1" applyFont="1" applyAlignment="1">
      <alignment horizontal="center"/>
    </xf>
    <xf numFmtId="49" fontId="6" fillId="0" borderId="0" xfId="107" applyNumberFormat="1" applyFont="1" applyBorder="1" applyAlignment="1">
      <alignment horizontal="center" vertical="center"/>
      <protection/>
    </xf>
    <xf numFmtId="49" fontId="3" fillId="33" borderId="10" xfId="114" applyNumberFormat="1" applyFont="1" applyFill="1" applyBorder="1" applyAlignment="1">
      <alignment horizontal="center" vertical="center" wrapText="1"/>
      <protection/>
    </xf>
    <xf numFmtId="49" fontId="71" fillId="0" borderId="0" xfId="0" applyNumberFormat="1" applyFont="1" applyBorder="1" applyAlignment="1">
      <alignment horizontal="center"/>
    </xf>
    <xf numFmtId="49" fontId="72" fillId="0" borderId="0" xfId="0" applyNumberFormat="1" applyFont="1" applyAlignment="1">
      <alignment horizontal="center"/>
    </xf>
    <xf numFmtId="49" fontId="73" fillId="0" borderId="0" xfId="0" applyNumberFormat="1" applyFont="1" applyAlignment="1">
      <alignment horizontal="center"/>
    </xf>
    <xf numFmtId="0" fontId="62" fillId="0" borderId="13" xfId="0" applyFont="1" applyBorder="1" applyAlignment="1">
      <alignment horizontal="left"/>
    </xf>
    <xf numFmtId="0" fontId="62" fillId="0" borderId="16" xfId="0" applyFont="1" applyBorder="1" applyAlignment="1">
      <alignment horizontal="left"/>
    </xf>
    <xf numFmtId="0" fontId="63" fillId="0" borderId="18" xfId="0" applyFont="1" applyBorder="1" applyAlignment="1">
      <alignment horizontal="center"/>
    </xf>
    <xf numFmtId="49" fontId="63" fillId="0" borderId="18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74" fillId="0" borderId="0" xfId="0" applyNumberFormat="1" applyFont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75" fillId="0" borderId="0" xfId="0" applyFont="1" applyAlignment="1">
      <alignment/>
    </xf>
    <xf numFmtId="49" fontId="62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" fontId="63" fillId="0" borderId="19" xfId="0" applyNumberFormat="1" applyFont="1" applyBorder="1" applyAlignment="1">
      <alignment horizontal="center"/>
    </xf>
    <xf numFmtId="4" fontId="63" fillId="0" borderId="12" xfId="0" applyNumberFormat="1" applyFont="1" applyBorder="1" applyAlignment="1">
      <alignment horizontal="center"/>
    </xf>
    <xf numFmtId="4" fontId="4" fillId="0" borderId="20" xfId="114" applyNumberFormat="1" applyFont="1" applyFill="1" applyBorder="1" applyAlignment="1">
      <alignment horizontal="center" vertical="center" wrapText="1"/>
      <protection/>
    </xf>
    <xf numFmtId="4" fontId="4" fillId="0" borderId="10" xfId="114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4" fillId="0" borderId="0" xfId="107" applyNumberFormat="1" applyFont="1" applyBorder="1" applyAlignment="1">
      <alignment horizontal="right" vertical="center"/>
      <protection/>
    </xf>
    <xf numFmtId="49" fontId="63" fillId="0" borderId="10" xfId="0" applyNumberFormat="1" applyFont="1" applyBorder="1" applyAlignment="1">
      <alignment horizontal="center" wrapText="1"/>
    </xf>
    <xf numFmtId="49" fontId="4" fillId="0" borderId="21" xfId="114" applyNumberFormat="1" applyFont="1" applyFill="1" applyBorder="1" applyAlignment="1">
      <alignment horizontal="center" vertical="center" wrapText="1"/>
      <protection/>
    </xf>
    <xf numFmtId="49" fontId="66" fillId="0" borderId="0" xfId="0" applyNumberFormat="1" applyFont="1" applyAlignment="1">
      <alignment horizontal="right"/>
    </xf>
    <xf numFmtId="49" fontId="9" fillId="0" borderId="0" xfId="0" applyNumberFormat="1" applyFont="1" applyBorder="1" applyAlignment="1">
      <alignment horizontal="center" wrapText="1"/>
    </xf>
    <xf numFmtId="49" fontId="3" fillId="0" borderId="0" xfId="107" applyNumberFormat="1" applyFont="1" applyBorder="1" applyAlignment="1">
      <alignment horizontal="center" vertical="center" wrapText="1"/>
      <protection/>
    </xf>
    <xf numFmtId="49" fontId="64" fillId="0" borderId="0" xfId="0" applyNumberFormat="1" applyFont="1" applyBorder="1" applyAlignment="1">
      <alignment horizontal="center" wrapText="1"/>
    </xf>
    <xf numFmtId="49" fontId="65" fillId="0" borderId="13" xfId="0" applyNumberFormat="1" applyFont="1" applyBorder="1" applyAlignment="1">
      <alignment horizontal="center" wrapText="1"/>
    </xf>
    <xf numFmtId="49" fontId="65" fillId="0" borderId="16" xfId="0" applyNumberFormat="1" applyFont="1" applyBorder="1" applyAlignment="1">
      <alignment horizontal="center" wrapText="1"/>
    </xf>
    <xf numFmtId="49" fontId="65" fillId="0" borderId="0" xfId="0" applyNumberFormat="1" applyFont="1" applyAlignment="1">
      <alignment horizontal="center" wrapText="1"/>
    </xf>
    <xf numFmtId="49" fontId="75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 wrapText="1"/>
    </xf>
    <xf numFmtId="0" fontId="63" fillId="0" borderId="10" xfId="0" applyFont="1" applyBorder="1" applyAlignment="1">
      <alignment horizontal="left"/>
    </xf>
    <xf numFmtId="0" fontId="63" fillId="0" borderId="10" xfId="0" applyFont="1" applyBorder="1" applyAlignment="1">
      <alignment horizontal="center" wrapText="1"/>
    </xf>
    <xf numFmtId="0" fontId="4" fillId="33" borderId="10" xfId="114" applyFont="1" applyFill="1" applyBorder="1" applyAlignment="1">
      <alignment horizontal="center" vertical="center" wrapText="1"/>
      <protection/>
    </xf>
    <xf numFmtId="4" fontId="76" fillId="0" borderId="0" xfId="0" applyNumberFormat="1" applyFont="1" applyAlignment="1">
      <alignment horizontal="right"/>
    </xf>
    <xf numFmtId="4" fontId="63" fillId="0" borderId="10" xfId="0" applyNumberFormat="1" applyFont="1" applyBorder="1" applyAlignment="1">
      <alignment horizontal="center"/>
    </xf>
    <xf numFmtId="0" fontId="63" fillId="12" borderId="10" xfId="0" applyFont="1" applyFill="1" applyBorder="1" applyAlignment="1">
      <alignment horizontal="center" wrapText="1"/>
    </xf>
    <xf numFmtId="49" fontId="63" fillId="12" borderId="10" xfId="0" applyNumberFormat="1" applyFont="1" applyFill="1" applyBorder="1" applyAlignment="1">
      <alignment horizontal="center"/>
    </xf>
    <xf numFmtId="0" fontId="63" fillId="12" borderId="10" xfId="0" applyNumberFormat="1" applyFont="1" applyFill="1" applyBorder="1" applyAlignment="1">
      <alignment horizontal="center" wrapText="1"/>
    </xf>
    <xf numFmtId="49" fontId="63" fillId="12" borderId="10" xfId="0" applyNumberFormat="1" applyFont="1" applyFill="1" applyBorder="1" applyAlignment="1">
      <alignment horizontal="center" wrapText="1"/>
    </xf>
    <xf numFmtId="0" fontId="63" fillId="0" borderId="18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18" xfId="0" applyFont="1" applyBorder="1" applyAlignment="1">
      <alignment/>
    </xf>
    <xf numFmtId="0" fontId="63" fillId="0" borderId="22" xfId="0" applyFont="1" applyBorder="1" applyAlignment="1">
      <alignment/>
    </xf>
    <xf numFmtId="49" fontId="63" fillId="0" borderId="18" xfId="0" applyNumberFormat="1" applyFont="1" applyBorder="1" applyAlignment="1">
      <alignment/>
    </xf>
    <xf numFmtId="49" fontId="63" fillId="0" borderId="22" xfId="0" applyNumberFormat="1" applyFont="1" applyBorder="1" applyAlignment="1">
      <alignment/>
    </xf>
    <xf numFmtId="4" fontId="63" fillId="0" borderId="18" xfId="0" applyNumberFormat="1" applyFont="1" applyBorder="1" applyAlignment="1">
      <alignment horizontal="center"/>
    </xf>
    <xf numFmtId="4" fontId="63" fillId="0" borderId="22" xfId="0" applyNumberFormat="1" applyFont="1" applyBorder="1" applyAlignment="1">
      <alignment horizontal="center"/>
    </xf>
    <xf numFmtId="4" fontId="63" fillId="0" borderId="18" xfId="0" applyNumberFormat="1" applyFont="1" applyBorder="1" applyAlignment="1">
      <alignment/>
    </xf>
    <xf numFmtId="4" fontId="63" fillId="0" borderId="23" xfId="0" applyNumberFormat="1" applyFont="1" applyBorder="1" applyAlignment="1">
      <alignment/>
    </xf>
    <xf numFmtId="4" fontId="63" fillId="0" borderId="22" xfId="0" applyNumberFormat="1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 horizontal="left"/>
    </xf>
    <xf numFmtId="49" fontId="6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49" fontId="6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63" fillId="12" borderId="10" xfId="0" applyFont="1" applyFill="1" applyBorder="1" applyAlignment="1">
      <alignment horizontal="center" vertical="center" wrapText="1"/>
    </xf>
    <xf numFmtId="49" fontId="63" fillId="12" borderId="10" xfId="0" applyNumberFormat="1" applyFont="1" applyFill="1" applyBorder="1" applyAlignment="1">
      <alignment horizontal="center" vertical="center"/>
    </xf>
    <xf numFmtId="49" fontId="63" fillId="12" borderId="10" xfId="0" applyNumberFormat="1" applyFont="1" applyFill="1" applyBorder="1" applyAlignment="1">
      <alignment horizontal="center" vertical="center" wrapText="1"/>
    </xf>
    <xf numFmtId="0" fontId="63" fillId="12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49" fontId="69" fillId="0" borderId="0" xfId="0" applyNumberFormat="1" applyFont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Border="1" applyAlignment="1">
      <alignment vertical="center"/>
    </xf>
    <xf numFmtId="49" fontId="71" fillId="0" borderId="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5" fillId="0" borderId="0" xfId="0" applyFont="1" applyAlignment="1">
      <alignment horizontal="left" vertical="center"/>
    </xf>
    <xf numFmtId="49" fontId="65" fillId="0" borderId="0" xfId="0" applyNumberFormat="1" applyFont="1" applyAlignment="1">
      <alignment horizontal="center" vertical="center"/>
    </xf>
    <xf numFmtId="0" fontId="65" fillId="0" borderId="0" xfId="0" applyFont="1" applyAlignment="1">
      <alignment vertical="center"/>
    </xf>
    <xf numFmtId="49" fontId="73" fillId="0" borderId="0" xfId="0" applyNumberFormat="1" applyFont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49" fontId="65" fillId="0" borderId="0" xfId="0" applyNumberFormat="1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66" fillId="0" borderId="0" xfId="0" applyNumberFormat="1" applyFont="1" applyAlignment="1">
      <alignment horizontal="right" vertical="center"/>
    </xf>
    <xf numFmtId="4" fontId="66" fillId="0" borderId="0" xfId="0" applyNumberFormat="1" applyFont="1" applyAlignment="1">
      <alignment horizontal="right" vertical="center"/>
    </xf>
    <xf numFmtId="0" fontId="63" fillId="12" borderId="10" xfId="0" applyFont="1" applyFill="1" applyBorder="1" applyAlignment="1">
      <alignment horizontal="left" vertical="center" wrapText="1"/>
    </xf>
    <xf numFmtId="49" fontId="77" fillId="0" borderId="0" xfId="0" applyNumberFormat="1" applyFont="1" applyAlignment="1">
      <alignment/>
    </xf>
    <xf numFmtId="49" fontId="78" fillId="0" borderId="0" xfId="0" applyNumberFormat="1" applyFont="1" applyAlignment="1">
      <alignment horizontal="left"/>
    </xf>
    <xf numFmtId="0" fontId="79" fillId="33" borderId="10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201" fontId="63" fillId="0" borderId="10" xfId="49" applyNumberFormat="1" applyFont="1" applyBorder="1" applyAlignment="1">
      <alignment horizontal="center" vertical="center"/>
    </xf>
    <xf numFmtId="201" fontId="63" fillId="12" borderId="10" xfId="49" applyNumberFormat="1" applyFont="1" applyFill="1" applyBorder="1" applyAlignment="1">
      <alignment horizontal="center" vertical="center" wrapText="1"/>
    </xf>
    <xf numFmtId="49" fontId="64" fillId="0" borderId="0" xfId="0" applyNumberFormat="1" applyFont="1" applyBorder="1" applyAlignment="1">
      <alignment horizontal="center"/>
    </xf>
    <xf numFmtId="202" fontId="64" fillId="0" borderId="0" xfId="49" applyNumberFormat="1" applyFont="1" applyBorder="1" applyAlignment="1">
      <alignment horizontal="center"/>
    </xf>
    <xf numFmtId="0" fontId="68" fillId="33" borderId="22" xfId="0" applyFont="1" applyFill="1" applyBorder="1" applyAlignment="1">
      <alignment horizontal="center" vertical="center"/>
    </xf>
    <xf numFmtId="201" fontId="68" fillId="33" borderId="22" xfId="49" applyNumberFormat="1" applyFont="1" applyFill="1" applyBorder="1" applyAlignment="1">
      <alignment horizontal="center" vertical="center"/>
    </xf>
    <xf numFmtId="49" fontId="63" fillId="0" borderId="10" xfId="0" applyNumberFormat="1" applyFont="1" applyBorder="1" applyAlignment="1">
      <alignment vertical="center"/>
    </xf>
    <xf numFmtId="0" fontId="63" fillId="0" borderId="1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49" fontId="79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63" fillId="0" borderId="10" xfId="0" applyNumberFormat="1" applyFont="1" applyBorder="1" applyAlignment="1">
      <alignment horizontal="center" wrapText="1"/>
    </xf>
    <xf numFmtId="4" fontId="63" fillId="0" borderId="24" xfId="0" applyNumberFormat="1" applyFont="1" applyBorder="1" applyAlignment="1">
      <alignment horizontal="center"/>
    </xf>
    <xf numFmtId="4" fontId="63" fillId="0" borderId="14" xfId="0" applyNumberFormat="1" applyFont="1" applyBorder="1" applyAlignment="1">
      <alignment/>
    </xf>
    <xf numFmtId="4" fontId="63" fillId="0" borderId="25" xfId="0" applyNumberFormat="1" applyFont="1" applyBorder="1" applyAlignment="1">
      <alignment/>
    </xf>
    <xf numFmtId="4" fontId="63" fillId="0" borderId="17" xfId="0" applyNumberFormat="1" applyFont="1" applyBorder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vertical="center"/>
    </xf>
    <xf numFmtId="49" fontId="63" fillId="0" borderId="27" xfId="0" applyNumberFormat="1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/>
    </xf>
    <xf numFmtId="0" fontId="63" fillId="0" borderId="27" xfId="0" applyFont="1" applyBorder="1" applyAlignment="1">
      <alignment horizontal="center" vertical="center" wrapText="1"/>
    </xf>
    <xf numFmtId="49" fontId="63" fillId="0" borderId="27" xfId="0" applyNumberFormat="1" applyFont="1" applyBorder="1" applyAlignment="1">
      <alignment horizontal="center" vertical="center" wrapText="1"/>
    </xf>
    <xf numFmtId="201" fontId="63" fillId="0" borderId="27" xfId="49" applyNumberFormat="1" applyFont="1" applyBorder="1" applyAlignment="1">
      <alignment horizontal="center" vertical="center"/>
    </xf>
    <xf numFmtId="201" fontId="63" fillId="0" borderId="28" xfId="49" applyNumberFormat="1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201" fontId="63" fillId="0" borderId="30" xfId="49" applyNumberFormat="1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vertical="center"/>
    </xf>
    <xf numFmtId="49" fontId="63" fillId="0" borderId="32" xfId="0" applyNumberFormat="1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2" xfId="0" applyFont="1" applyBorder="1" applyAlignment="1">
      <alignment horizontal="left" vertical="center"/>
    </xf>
    <xf numFmtId="0" fontId="63" fillId="0" borderId="32" xfId="0" applyFont="1" applyBorder="1" applyAlignment="1">
      <alignment horizontal="center" vertical="center" wrapText="1"/>
    </xf>
    <xf numFmtId="0" fontId="63" fillId="0" borderId="32" xfId="0" applyNumberFormat="1" applyFont="1" applyBorder="1" applyAlignment="1">
      <alignment horizontal="center" vertical="center" wrapText="1"/>
    </xf>
    <xf numFmtId="201" fontId="63" fillId="0" borderId="32" xfId="49" applyNumberFormat="1" applyFont="1" applyBorder="1" applyAlignment="1">
      <alignment horizontal="center" vertical="center"/>
    </xf>
    <xf numFmtId="201" fontId="63" fillId="0" borderId="33" xfId="49" applyNumberFormat="1" applyFont="1" applyBorder="1" applyAlignment="1">
      <alignment horizontal="center" vertical="center"/>
    </xf>
    <xf numFmtId="4" fontId="3" fillId="33" borderId="24" xfId="114" applyNumberFormat="1" applyFont="1" applyFill="1" applyBorder="1" applyAlignment="1">
      <alignment horizontal="center" vertical="center" wrapText="1"/>
      <protection/>
    </xf>
    <xf numFmtId="197" fontId="4" fillId="33" borderId="34" xfId="71" applyNumberFormat="1" applyFont="1" applyFill="1" applyBorder="1" applyAlignment="1">
      <alignment horizontal="center" vertical="center" wrapText="1"/>
    </xf>
    <xf numFmtId="0" fontId="3" fillId="33" borderId="35" xfId="114" applyFont="1" applyFill="1" applyBorder="1" applyAlignment="1">
      <alignment horizontal="center" vertical="center" wrapText="1"/>
      <protection/>
    </xf>
    <xf numFmtId="49" fontId="3" fillId="33" borderId="35" xfId="71" applyNumberFormat="1" applyFont="1" applyFill="1" applyBorder="1" applyAlignment="1">
      <alignment horizontal="center" vertical="center" wrapText="1"/>
    </xf>
    <xf numFmtId="197" fontId="3" fillId="33" borderId="35" xfId="49" applyNumberFormat="1" applyFont="1" applyFill="1" applyBorder="1" applyAlignment="1">
      <alignment horizontal="center" vertical="center" wrapText="1"/>
    </xf>
    <xf numFmtId="49" fontId="3" fillId="33" borderId="35" xfId="114" applyNumberFormat="1" applyFont="1" applyFill="1" applyBorder="1" applyAlignment="1">
      <alignment horizontal="center" vertical="center" wrapText="1"/>
      <protection/>
    </xf>
    <xf numFmtId="0" fontId="4" fillId="33" borderId="35" xfId="114" applyFont="1" applyFill="1" applyBorder="1" applyAlignment="1">
      <alignment horizontal="center" vertical="center" wrapText="1"/>
      <protection/>
    </xf>
    <xf numFmtId="49" fontId="4" fillId="33" borderId="35" xfId="114" applyNumberFormat="1" applyFont="1" applyFill="1" applyBorder="1" applyAlignment="1">
      <alignment horizontal="center" vertical="center" wrapText="1"/>
      <protection/>
    </xf>
    <xf numFmtId="4" fontId="3" fillId="33" borderId="36" xfId="114" applyNumberFormat="1" applyFont="1" applyFill="1" applyBorder="1" applyAlignment="1">
      <alignment horizontal="center" vertical="center" wrapText="1"/>
      <protection/>
    </xf>
    <xf numFmtId="0" fontId="68" fillId="33" borderId="21" xfId="0" applyFont="1" applyFill="1" applyBorder="1" applyAlignment="1">
      <alignment horizontal="center" vertical="center"/>
    </xf>
    <xf numFmtId="0" fontId="68" fillId="33" borderId="26" xfId="0" applyFont="1" applyFill="1" applyBorder="1" applyAlignment="1">
      <alignment horizontal="center" vertical="center"/>
    </xf>
    <xf numFmtId="0" fontId="68" fillId="33" borderId="28" xfId="0" applyFont="1" applyFill="1" applyBorder="1" applyAlignment="1">
      <alignment horizontal="center" vertical="center"/>
    </xf>
    <xf numFmtId="4" fontId="4" fillId="0" borderId="24" xfId="114" applyNumberFormat="1" applyFont="1" applyFill="1" applyBorder="1" applyAlignment="1">
      <alignment horizontal="center" vertical="center" wrapText="1"/>
      <protection/>
    </xf>
    <xf numFmtId="201" fontId="68" fillId="33" borderId="34" xfId="49" applyNumberFormat="1" applyFont="1" applyFill="1" applyBorder="1" applyAlignment="1">
      <alignment horizontal="center" vertical="center"/>
    </xf>
    <xf numFmtId="201" fontId="68" fillId="33" borderId="36" xfId="49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 wrapText="1"/>
    </xf>
    <xf numFmtId="0" fontId="63" fillId="34" borderId="10" xfId="0" applyFont="1" applyFill="1" applyBorder="1" applyAlignment="1">
      <alignment horizontal="left" vertical="center" wrapText="1"/>
    </xf>
    <xf numFmtId="49" fontId="63" fillId="34" borderId="1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wrapText="1"/>
    </xf>
    <xf numFmtId="49" fontId="63" fillId="34" borderId="10" xfId="0" applyNumberFormat="1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/>
    </xf>
    <xf numFmtId="49" fontId="63" fillId="34" borderId="10" xfId="0" applyNumberFormat="1" applyFont="1" applyFill="1" applyBorder="1" applyAlignment="1">
      <alignment vertical="center"/>
    </xf>
    <xf numFmtId="201" fontId="63" fillId="34" borderId="10" xfId="49" applyNumberFormat="1" applyFont="1" applyFill="1" applyBorder="1" applyAlignment="1">
      <alignment horizontal="center" vertical="center" wrapText="1"/>
    </xf>
    <xf numFmtId="0" fontId="63" fillId="34" borderId="10" xfId="0" applyNumberFormat="1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5" fillId="0" borderId="0" xfId="0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79" fillId="33" borderId="22" xfId="0" applyFont="1" applyFill="1" applyBorder="1" applyAlignment="1">
      <alignment horizontal="center" vertical="center"/>
    </xf>
    <xf numFmtId="0" fontId="79" fillId="33" borderId="22" xfId="0" applyFont="1" applyFill="1" applyBorder="1" applyAlignment="1">
      <alignment horizontal="center" vertical="center" wrapText="1"/>
    </xf>
    <xf numFmtId="0" fontId="80" fillId="0" borderId="21" xfId="0" applyFont="1" applyBorder="1" applyAlignment="1">
      <alignment vertical="center"/>
    </xf>
    <xf numFmtId="197" fontId="7" fillId="0" borderId="0" xfId="49" applyNumberFormat="1" applyFont="1" applyFill="1" applyBorder="1" applyAlignment="1">
      <alignment horizontal="center" vertical="top" wrapText="1"/>
    </xf>
    <xf numFmtId="0" fontId="63" fillId="0" borderId="18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49" fontId="77" fillId="0" borderId="0" xfId="0" applyNumberFormat="1" applyFont="1" applyAlignment="1">
      <alignment horizontal="right"/>
    </xf>
    <xf numFmtId="49" fontId="72" fillId="0" borderId="0" xfId="0" applyNumberFormat="1" applyFont="1" applyAlignment="1">
      <alignment horizontal="center" vertical="center"/>
    </xf>
    <xf numFmtId="197" fontId="7" fillId="0" borderId="0" xfId="49" applyNumberFormat="1" applyFont="1" applyFill="1" applyBorder="1" applyAlignment="1">
      <alignment horizontal="center" vertical="center" wrapText="1"/>
    </xf>
    <xf numFmtId="197" fontId="7" fillId="0" borderId="0" xfId="49" applyNumberFormat="1" applyFont="1" applyFill="1" applyBorder="1" applyAlignment="1">
      <alignment horizontal="center" vertical="center"/>
    </xf>
    <xf numFmtId="49" fontId="72" fillId="0" borderId="0" xfId="0" applyNumberFormat="1" applyFont="1" applyAlignment="1">
      <alignment vertical="center"/>
    </xf>
    <xf numFmtId="197" fontId="7" fillId="0" borderId="0" xfId="49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4" fontId="6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49" fontId="63" fillId="0" borderId="10" xfId="0" applyNumberFormat="1" applyFont="1" applyBorder="1" applyAlignment="1">
      <alignment horizontal="center" vertical="center"/>
    </xf>
    <xf numFmtId="201" fontId="63" fillId="0" borderId="10" xfId="49" applyNumberFormat="1" applyFont="1" applyBorder="1" applyAlignment="1">
      <alignment horizontal="center" vertical="center"/>
    </xf>
    <xf numFmtId="0" fontId="69" fillId="33" borderId="18" xfId="0" applyFont="1" applyFill="1" applyBorder="1" applyAlignment="1">
      <alignment horizontal="center" vertical="center"/>
    </xf>
    <xf numFmtId="0" fontId="81" fillId="0" borderId="20" xfId="0" applyFont="1" applyBorder="1" applyAlignment="1">
      <alignment horizontal="center" vertical="center" wrapText="1"/>
    </xf>
    <xf numFmtId="0" fontId="81" fillId="0" borderId="37" xfId="0" applyFont="1" applyBorder="1" applyAlignment="1">
      <alignment horizontal="center" vertical="center" wrapText="1"/>
    </xf>
    <xf numFmtId="0" fontId="81" fillId="0" borderId="38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49" fontId="3" fillId="33" borderId="11" xfId="114" applyNumberFormat="1" applyFont="1" applyFill="1" applyBorder="1" applyAlignment="1">
      <alignment horizontal="center" vertical="center" wrapText="1"/>
      <protection/>
    </xf>
    <xf numFmtId="49" fontId="3" fillId="33" borderId="39" xfId="114" applyNumberFormat="1" applyFont="1" applyFill="1" applyBorder="1" applyAlignment="1">
      <alignment horizontal="center" vertical="center" wrapText="1"/>
      <protection/>
    </xf>
    <xf numFmtId="49" fontId="3" fillId="33" borderId="40" xfId="114" applyNumberFormat="1" applyFont="1" applyFill="1" applyBorder="1" applyAlignment="1">
      <alignment horizontal="center" vertical="center" wrapText="1"/>
      <protection/>
    </xf>
    <xf numFmtId="49" fontId="3" fillId="33" borderId="41" xfId="114" applyNumberFormat="1" applyFont="1" applyFill="1" applyBorder="1" applyAlignment="1">
      <alignment horizontal="center" vertical="center" wrapText="1"/>
      <protection/>
    </xf>
    <xf numFmtId="49" fontId="3" fillId="33" borderId="0" xfId="114" applyNumberFormat="1" applyFont="1" applyFill="1" applyBorder="1" applyAlignment="1">
      <alignment horizontal="center" vertical="center" wrapText="1"/>
      <protection/>
    </xf>
    <xf numFmtId="49" fontId="3" fillId="33" borderId="42" xfId="114" applyNumberFormat="1" applyFont="1" applyFill="1" applyBorder="1" applyAlignment="1">
      <alignment horizontal="center" vertical="center" wrapText="1"/>
      <protection/>
    </xf>
    <xf numFmtId="49" fontId="3" fillId="33" borderId="43" xfId="114" applyNumberFormat="1" applyFont="1" applyFill="1" applyBorder="1" applyAlignment="1">
      <alignment horizontal="center" vertical="center" wrapText="1"/>
      <protection/>
    </xf>
    <xf numFmtId="49" fontId="3" fillId="33" borderId="44" xfId="114" applyNumberFormat="1" applyFont="1" applyFill="1" applyBorder="1" applyAlignment="1">
      <alignment horizontal="center" vertical="center" wrapText="1"/>
      <protection/>
    </xf>
    <xf numFmtId="49" fontId="3" fillId="33" borderId="45" xfId="114" applyNumberFormat="1" applyFont="1" applyFill="1" applyBorder="1" applyAlignment="1">
      <alignment horizontal="center" vertical="center" wrapText="1"/>
      <protection/>
    </xf>
    <xf numFmtId="4" fontId="67" fillId="0" borderId="10" xfId="0" applyNumberFormat="1" applyFont="1" applyBorder="1" applyAlignment="1">
      <alignment horizontal="center" vertical="center"/>
    </xf>
    <xf numFmtId="4" fontId="67" fillId="0" borderId="19" xfId="0" applyNumberFormat="1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5" fillId="0" borderId="46" xfId="0" applyFont="1" applyBorder="1" applyAlignment="1">
      <alignment horizontal="center" vertical="center" wrapText="1"/>
    </xf>
    <xf numFmtId="0" fontId="65" fillId="0" borderId="47" xfId="0" applyFont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 wrapText="1"/>
    </xf>
    <xf numFmtId="49" fontId="62" fillId="0" borderId="20" xfId="0" applyNumberFormat="1" applyFont="1" applyBorder="1" applyAlignment="1">
      <alignment horizontal="center"/>
    </xf>
    <xf numFmtId="49" fontId="62" fillId="0" borderId="37" xfId="0" applyNumberFormat="1" applyFont="1" applyBorder="1" applyAlignment="1">
      <alignment horizontal="center"/>
    </xf>
    <xf numFmtId="49" fontId="62" fillId="0" borderId="38" xfId="0" applyNumberFormat="1" applyFont="1" applyBorder="1" applyAlignment="1">
      <alignment horizontal="center"/>
    </xf>
    <xf numFmtId="49" fontId="77" fillId="0" borderId="20" xfId="0" applyNumberFormat="1" applyFont="1" applyBorder="1" applyAlignment="1">
      <alignment horizontal="center" vertical="center"/>
    </xf>
    <xf numFmtId="49" fontId="77" fillId="0" borderId="38" xfId="0" applyNumberFormat="1" applyFont="1" applyBorder="1" applyAlignment="1">
      <alignment horizontal="center" vertical="center"/>
    </xf>
    <xf numFmtId="49" fontId="78" fillId="0" borderId="20" xfId="0" applyNumberFormat="1" applyFont="1" applyBorder="1" applyAlignment="1">
      <alignment horizontal="center"/>
    </xf>
    <xf numFmtId="49" fontId="78" fillId="0" borderId="37" xfId="0" applyNumberFormat="1" applyFont="1" applyBorder="1" applyAlignment="1">
      <alignment horizontal="center"/>
    </xf>
    <xf numFmtId="49" fontId="78" fillId="0" borderId="38" xfId="0" applyNumberFormat="1" applyFont="1" applyBorder="1" applyAlignment="1">
      <alignment horizontal="center"/>
    </xf>
    <xf numFmtId="4" fontId="79" fillId="33" borderId="19" xfId="49" applyNumberFormat="1" applyFont="1" applyFill="1" applyBorder="1" applyAlignment="1">
      <alignment horizontal="center" vertical="center"/>
    </xf>
    <xf numFmtId="4" fontId="79" fillId="33" borderId="49" xfId="49" applyNumberFormat="1" applyFont="1" applyFill="1" applyBorder="1" applyAlignment="1">
      <alignment horizontal="center" vertical="center"/>
    </xf>
    <xf numFmtId="0" fontId="79" fillId="33" borderId="22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4" fontId="79" fillId="33" borderId="24" xfId="49" applyNumberFormat="1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9" fillId="33" borderId="31" xfId="0" applyFont="1" applyFill="1" applyBorder="1" applyAlignment="1">
      <alignment horizontal="center" vertical="center"/>
    </xf>
    <xf numFmtId="0" fontId="69" fillId="33" borderId="33" xfId="0" applyFont="1" applyFill="1" applyBorder="1" applyAlignment="1">
      <alignment horizontal="center" vertical="center"/>
    </xf>
    <xf numFmtId="201" fontId="63" fillId="0" borderId="30" xfId="49" applyNumberFormat="1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5" fillId="0" borderId="0" xfId="0" applyFont="1" applyAlignment="1">
      <alignment horizontal="center" vertical="center" wrapText="1"/>
    </xf>
    <xf numFmtId="49" fontId="3" fillId="33" borderId="10" xfId="114" applyNumberFormat="1" applyFont="1" applyFill="1" applyBorder="1" applyAlignment="1">
      <alignment horizontal="center" vertical="center" wrapText="1"/>
      <protection/>
    </xf>
    <xf numFmtId="201" fontId="63" fillId="34" borderId="30" xfId="49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</cellXfs>
  <cellStyles count="12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Incorrecto" xfId="48"/>
    <cellStyle name="Comma" xfId="49"/>
    <cellStyle name="Comma [0]" xfId="50"/>
    <cellStyle name="Millares 10 2" xfId="51"/>
    <cellStyle name="Millares 10 3" xfId="52"/>
    <cellStyle name="Millares 11 2" xfId="53"/>
    <cellStyle name="Millares 11 3" xfId="54"/>
    <cellStyle name="Millares 12 2" xfId="55"/>
    <cellStyle name="Millares 12 3" xfId="56"/>
    <cellStyle name="Millares 13 2" xfId="57"/>
    <cellStyle name="Millares 13 3" xfId="58"/>
    <cellStyle name="Millares 14 2" xfId="59"/>
    <cellStyle name="Millares 14 3" xfId="60"/>
    <cellStyle name="Millares 15 2" xfId="61"/>
    <cellStyle name="Millares 15 3" xfId="62"/>
    <cellStyle name="Millares 16 2" xfId="63"/>
    <cellStyle name="Millares 16 3" xfId="64"/>
    <cellStyle name="Millares 17 2" xfId="65"/>
    <cellStyle name="Millares 17 3" xfId="66"/>
    <cellStyle name="Millares 18 2" xfId="67"/>
    <cellStyle name="Millares 18 3" xfId="68"/>
    <cellStyle name="Millares 19 2" xfId="69"/>
    <cellStyle name="Millares 19 3" xfId="70"/>
    <cellStyle name="Millares 4" xfId="71"/>
    <cellStyle name="Millares 4 2" xfId="72"/>
    <cellStyle name="Millares 4 3" xfId="73"/>
    <cellStyle name="Millares 6 2" xfId="74"/>
    <cellStyle name="Millares 6 3" xfId="75"/>
    <cellStyle name="Millares 7 2" xfId="76"/>
    <cellStyle name="Millares 7 3" xfId="77"/>
    <cellStyle name="Millares 8 2" xfId="78"/>
    <cellStyle name="Millares 8 3" xfId="79"/>
    <cellStyle name="Millares 9 2" xfId="80"/>
    <cellStyle name="Millares 9 3" xfId="81"/>
    <cellStyle name="Currency" xfId="82"/>
    <cellStyle name="Currency [0]" xfId="83"/>
    <cellStyle name="Neutral" xfId="84"/>
    <cellStyle name="Normal 10 2" xfId="85"/>
    <cellStyle name="Normal 10 3" xfId="86"/>
    <cellStyle name="Normal 11 2" xfId="87"/>
    <cellStyle name="Normal 11 3" xfId="88"/>
    <cellStyle name="Normal 12 2" xfId="89"/>
    <cellStyle name="Normal 12 3" xfId="90"/>
    <cellStyle name="Normal 13 2" xfId="91"/>
    <cellStyle name="Normal 13 3" xfId="92"/>
    <cellStyle name="Normal 14" xfId="93"/>
    <cellStyle name="Normal 14 2" xfId="94"/>
    <cellStyle name="Normal 14 3" xfId="95"/>
    <cellStyle name="Normal 15 2" xfId="96"/>
    <cellStyle name="Normal 15 3" xfId="97"/>
    <cellStyle name="Normal 16 2" xfId="98"/>
    <cellStyle name="Normal 16 3" xfId="99"/>
    <cellStyle name="Normal 17 2" xfId="100"/>
    <cellStyle name="Normal 17 3" xfId="101"/>
    <cellStyle name="Normal 18 2" xfId="102"/>
    <cellStyle name="Normal 18 3" xfId="103"/>
    <cellStyle name="Normal 19 2" xfId="104"/>
    <cellStyle name="Normal 19 3" xfId="105"/>
    <cellStyle name="Normal 2 2" xfId="106"/>
    <cellStyle name="Normal 2 2_BECA EMPLEADO MINISTERIO TXT" xfId="107"/>
    <cellStyle name="Normal 2 3" xfId="108"/>
    <cellStyle name="Normal 2 4" xfId="109"/>
    <cellStyle name="Normal 2 5" xfId="110"/>
    <cellStyle name="Normal 2 6" xfId="111"/>
    <cellStyle name="Normal 2 7" xfId="112"/>
    <cellStyle name="Normal 2 7_BECAS OBERO MINISTERIO TXT" xfId="113"/>
    <cellStyle name="Normal 4" xfId="114"/>
    <cellStyle name="Normal 4 2" xfId="115"/>
    <cellStyle name="Normal 4 3" xfId="116"/>
    <cellStyle name="Normal 6 2" xfId="117"/>
    <cellStyle name="Normal 6 3" xfId="118"/>
    <cellStyle name="Normal 7 2" xfId="119"/>
    <cellStyle name="Normal 7 3" xfId="120"/>
    <cellStyle name="Normal 8 2" xfId="121"/>
    <cellStyle name="Normal 8 3" xfId="122"/>
    <cellStyle name="Normal 9 2" xfId="123"/>
    <cellStyle name="Normal 9 3" xfId="124"/>
    <cellStyle name="Notas" xfId="125"/>
    <cellStyle name="Percent" xfId="126"/>
    <cellStyle name="Salida" xfId="127"/>
    <cellStyle name="Texto de advertencia" xfId="128"/>
    <cellStyle name="Texto explicativo" xfId="129"/>
    <cellStyle name="Título" xfId="130"/>
    <cellStyle name="Título 1" xfId="131"/>
    <cellStyle name="Título 2" xfId="132"/>
    <cellStyle name="Título 3" xfId="133"/>
    <cellStyle name="Total" xfId="13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15</xdr:row>
      <xdr:rowOff>47625</xdr:rowOff>
    </xdr:from>
    <xdr:to>
      <xdr:col>3</xdr:col>
      <xdr:colOff>133350</xdr:colOff>
      <xdr:row>17</xdr:row>
      <xdr:rowOff>95250</xdr:rowOff>
    </xdr:to>
    <xdr:sp>
      <xdr:nvSpPr>
        <xdr:cNvPr id="1" name="1 Flecha doblada"/>
        <xdr:cNvSpPr>
          <a:spLocks/>
        </xdr:cNvSpPr>
      </xdr:nvSpPr>
      <xdr:spPr>
        <a:xfrm>
          <a:off x="2876550" y="4257675"/>
          <a:ext cx="285750" cy="552450"/>
        </a:xfrm>
        <a:custGeom>
          <a:pathLst>
            <a:path h="485775" w="285750">
              <a:moveTo>
                <a:pt x="0" y="485775"/>
              </a:moveTo>
              <a:lnTo>
                <a:pt x="0" y="160734"/>
              </a:lnTo>
              <a:cubicBezTo>
                <a:pt x="0" y="91690"/>
                <a:pt x="55972" y="35718"/>
                <a:pt x="125016" y="35718"/>
              </a:cubicBezTo>
              <a:lnTo>
                <a:pt x="214313" y="35719"/>
              </a:lnTo>
              <a:lnTo>
                <a:pt x="214313" y="0"/>
              </a:lnTo>
              <a:lnTo>
                <a:pt x="285750" y="71438"/>
              </a:lnTo>
              <a:lnTo>
                <a:pt x="214313" y="142875"/>
              </a:lnTo>
              <a:lnTo>
                <a:pt x="214313" y="107156"/>
              </a:lnTo>
              <a:lnTo>
                <a:pt x="125016" y="107156"/>
              </a:lnTo>
              <a:cubicBezTo>
                <a:pt x="95426" y="107156"/>
                <a:pt x="71438" y="131144"/>
                <a:pt x="71438" y="160734"/>
              </a:cubicBezTo>
              <a:lnTo>
                <a:pt x="71438" y="485775"/>
              </a:lnTo>
              <a:lnTo>
                <a:pt x="0" y="485775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1685925</xdr:colOff>
      <xdr:row>11</xdr:row>
      <xdr:rowOff>209550</xdr:rowOff>
    </xdr:from>
    <xdr:to>
      <xdr:col>5</xdr:col>
      <xdr:colOff>1962150</xdr:colOff>
      <xdr:row>19</xdr:row>
      <xdr:rowOff>142875</xdr:rowOff>
    </xdr:to>
    <xdr:sp>
      <xdr:nvSpPr>
        <xdr:cNvPr id="2" name="2 Flecha doblada"/>
        <xdr:cNvSpPr>
          <a:spLocks/>
        </xdr:cNvSpPr>
      </xdr:nvSpPr>
      <xdr:spPr>
        <a:xfrm>
          <a:off x="6019800" y="3352800"/>
          <a:ext cx="276225" cy="2019300"/>
        </a:xfrm>
        <a:custGeom>
          <a:pathLst>
            <a:path h="3125789" w="282819">
              <a:moveTo>
                <a:pt x="0" y="3125789"/>
              </a:moveTo>
              <a:lnTo>
                <a:pt x="0" y="159086"/>
              </a:lnTo>
              <a:cubicBezTo>
                <a:pt x="0" y="90750"/>
                <a:pt x="55397" y="35353"/>
                <a:pt x="123733" y="35353"/>
              </a:cubicBezTo>
              <a:lnTo>
                <a:pt x="212114" y="35352"/>
              </a:lnTo>
              <a:lnTo>
                <a:pt x="212114" y="0"/>
              </a:lnTo>
              <a:lnTo>
                <a:pt x="282819" y="70705"/>
              </a:lnTo>
              <a:lnTo>
                <a:pt x="212114" y="141410"/>
              </a:lnTo>
              <a:lnTo>
                <a:pt x="212114" y="106057"/>
              </a:lnTo>
              <a:lnTo>
                <a:pt x="123733" y="106057"/>
              </a:lnTo>
              <a:cubicBezTo>
                <a:pt x="94446" y="106057"/>
                <a:pt x="70704" y="129799"/>
                <a:pt x="70704" y="159086"/>
              </a:cubicBezTo>
              <a:cubicBezTo>
                <a:pt x="70704" y="1147987"/>
                <a:pt x="70705" y="2136888"/>
                <a:pt x="70705" y="3125789"/>
              </a:cubicBezTo>
              <a:lnTo>
                <a:pt x="0" y="3125789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742950</xdr:colOff>
      <xdr:row>9</xdr:row>
      <xdr:rowOff>152400</xdr:rowOff>
    </xdr:from>
    <xdr:to>
      <xdr:col>12</xdr:col>
      <xdr:colOff>104775</xdr:colOff>
      <xdr:row>17</xdr:row>
      <xdr:rowOff>95250</xdr:rowOff>
    </xdr:to>
    <xdr:sp>
      <xdr:nvSpPr>
        <xdr:cNvPr id="3" name="3 Flecha doblada"/>
        <xdr:cNvSpPr>
          <a:spLocks/>
        </xdr:cNvSpPr>
      </xdr:nvSpPr>
      <xdr:spPr>
        <a:xfrm>
          <a:off x="12468225" y="2724150"/>
          <a:ext cx="285750" cy="2085975"/>
        </a:xfrm>
        <a:custGeom>
          <a:pathLst>
            <a:path h="3026091" w="280708">
              <a:moveTo>
                <a:pt x="0" y="3026091"/>
              </a:moveTo>
              <a:lnTo>
                <a:pt x="0" y="157898"/>
              </a:lnTo>
              <a:cubicBezTo>
                <a:pt x="0" y="90072"/>
                <a:pt x="54984" y="35088"/>
                <a:pt x="122810" y="35088"/>
              </a:cubicBezTo>
              <a:lnTo>
                <a:pt x="210531" y="35089"/>
              </a:lnTo>
              <a:lnTo>
                <a:pt x="210531" y="0"/>
              </a:lnTo>
              <a:lnTo>
                <a:pt x="280708" y="70177"/>
              </a:lnTo>
              <a:lnTo>
                <a:pt x="210531" y="140354"/>
              </a:lnTo>
              <a:lnTo>
                <a:pt x="210531" y="105266"/>
              </a:lnTo>
              <a:lnTo>
                <a:pt x="122810" y="105266"/>
              </a:lnTo>
              <a:cubicBezTo>
                <a:pt x="93742" y="105266"/>
                <a:pt x="70177" y="128831"/>
                <a:pt x="70177" y="157899"/>
              </a:cubicBezTo>
              <a:lnTo>
                <a:pt x="70177" y="3026091"/>
              </a:lnTo>
              <a:lnTo>
                <a:pt x="0" y="3026091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1047750</xdr:colOff>
      <xdr:row>14</xdr:row>
      <xdr:rowOff>123825</xdr:rowOff>
    </xdr:from>
    <xdr:to>
      <xdr:col>9</xdr:col>
      <xdr:colOff>133350</xdr:colOff>
      <xdr:row>21</xdr:row>
      <xdr:rowOff>200025</xdr:rowOff>
    </xdr:to>
    <xdr:sp>
      <xdr:nvSpPr>
        <xdr:cNvPr id="4" name="4 Flecha doblada"/>
        <xdr:cNvSpPr>
          <a:spLocks/>
        </xdr:cNvSpPr>
      </xdr:nvSpPr>
      <xdr:spPr>
        <a:xfrm>
          <a:off x="9839325" y="4048125"/>
          <a:ext cx="276225" cy="1895475"/>
        </a:xfrm>
        <a:custGeom>
          <a:pathLst>
            <a:path h="2979688" w="278821">
              <a:moveTo>
                <a:pt x="0" y="2979688"/>
              </a:moveTo>
              <a:lnTo>
                <a:pt x="0" y="156837"/>
              </a:lnTo>
              <a:cubicBezTo>
                <a:pt x="0" y="89467"/>
                <a:pt x="54614" y="34853"/>
                <a:pt x="121984" y="34853"/>
              </a:cubicBezTo>
              <a:lnTo>
                <a:pt x="209116" y="34853"/>
              </a:lnTo>
              <a:lnTo>
                <a:pt x="209116" y="0"/>
              </a:lnTo>
              <a:lnTo>
                <a:pt x="278821" y="69705"/>
              </a:lnTo>
              <a:lnTo>
                <a:pt x="209116" y="139411"/>
              </a:lnTo>
              <a:lnTo>
                <a:pt x="209116" y="104558"/>
              </a:lnTo>
              <a:lnTo>
                <a:pt x="121984" y="104558"/>
              </a:lnTo>
              <a:cubicBezTo>
                <a:pt x="93111" y="104558"/>
                <a:pt x="69705" y="127964"/>
                <a:pt x="69705" y="156837"/>
              </a:cubicBezTo>
              <a:lnTo>
                <a:pt x="69705" y="2979688"/>
              </a:lnTo>
              <a:lnTo>
                <a:pt x="0" y="2979688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15</xdr:row>
      <xdr:rowOff>85725</xdr:rowOff>
    </xdr:from>
    <xdr:to>
      <xdr:col>9</xdr:col>
      <xdr:colOff>352425</xdr:colOff>
      <xdr:row>23</xdr:row>
      <xdr:rowOff>209550</xdr:rowOff>
    </xdr:to>
    <xdr:sp>
      <xdr:nvSpPr>
        <xdr:cNvPr id="5" name="5 Flecha doblada"/>
        <xdr:cNvSpPr>
          <a:spLocks/>
        </xdr:cNvSpPr>
      </xdr:nvSpPr>
      <xdr:spPr>
        <a:xfrm>
          <a:off x="10048875" y="4295775"/>
          <a:ext cx="285750" cy="2171700"/>
        </a:xfrm>
        <a:custGeom>
          <a:pathLst>
            <a:path h="2172300" w="285750">
              <a:moveTo>
                <a:pt x="0" y="2172300"/>
              </a:moveTo>
              <a:lnTo>
                <a:pt x="0" y="160734"/>
              </a:lnTo>
              <a:cubicBezTo>
                <a:pt x="0" y="91690"/>
                <a:pt x="55972" y="35718"/>
                <a:pt x="125016" y="35718"/>
              </a:cubicBezTo>
              <a:lnTo>
                <a:pt x="214313" y="35719"/>
              </a:lnTo>
              <a:lnTo>
                <a:pt x="214313" y="0"/>
              </a:lnTo>
              <a:lnTo>
                <a:pt x="285750" y="71438"/>
              </a:lnTo>
              <a:lnTo>
                <a:pt x="214313" y="142875"/>
              </a:lnTo>
              <a:lnTo>
                <a:pt x="214313" y="107156"/>
              </a:lnTo>
              <a:lnTo>
                <a:pt x="125016" y="107156"/>
              </a:lnTo>
              <a:cubicBezTo>
                <a:pt x="95426" y="107156"/>
                <a:pt x="71438" y="131144"/>
                <a:pt x="71438" y="160734"/>
              </a:cubicBezTo>
              <a:lnTo>
                <a:pt x="71438" y="2172300"/>
              </a:lnTo>
              <a:lnTo>
                <a:pt x="0" y="2172300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447675</xdr:colOff>
      <xdr:row>18</xdr:row>
      <xdr:rowOff>152400</xdr:rowOff>
    </xdr:from>
    <xdr:to>
      <xdr:col>16</xdr:col>
      <xdr:colOff>571500</xdr:colOff>
      <xdr:row>19</xdr:row>
      <xdr:rowOff>238125</xdr:rowOff>
    </xdr:to>
    <xdr:sp>
      <xdr:nvSpPr>
        <xdr:cNvPr id="6" name="8 Flecha izquierda y arriba"/>
        <xdr:cNvSpPr>
          <a:spLocks/>
        </xdr:cNvSpPr>
      </xdr:nvSpPr>
      <xdr:spPr>
        <a:xfrm>
          <a:off x="15468600" y="5124450"/>
          <a:ext cx="2219325" cy="342900"/>
        </a:xfrm>
        <a:custGeom>
          <a:pathLst>
            <a:path h="342900" w="1952626">
              <a:moveTo>
                <a:pt x="0" y="257175"/>
              </a:moveTo>
              <a:lnTo>
                <a:pt x="39636" y="171450"/>
              </a:lnTo>
              <a:lnTo>
                <a:pt x="39636" y="214313"/>
              </a:lnTo>
              <a:lnTo>
                <a:pt x="1824039" y="214313"/>
              </a:lnTo>
              <a:lnTo>
                <a:pt x="1824039" y="39636"/>
              </a:lnTo>
              <a:lnTo>
                <a:pt x="1781176" y="39636"/>
              </a:lnTo>
              <a:lnTo>
                <a:pt x="1866901" y="0"/>
              </a:lnTo>
              <a:lnTo>
                <a:pt x="1952626" y="39636"/>
              </a:lnTo>
              <a:lnTo>
                <a:pt x="1909764" y="39636"/>
              </a:lnTo>
              <a:lnTo>
                <a:pt x="1909764" y="300038"/>
              </a:lnTo>
              <a:lnTo>
                <a:pt x="39636" y="300038"/>
              </a:lnTo>
              <a:lnTo>
                <a:pt x="39636" y="342900"/>
              </a:lnTo>
              <a:lnTo>
                <a:pt x="0" y="2571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285750</xdr:colOff>
      <xdr:row>18</xdr:row>
      <xdr:rowOff>95250</xdr:rowOff>
    </xdr:from>
    <xdr:to>
      <xdr:col>15</xdr:col>
      <xdr:colOff>581025</xdr:colOff>
      <xdr:row>19</xdr:row>
      <xdr:rowOff>238125</xdr:rowOff>
    </xdr:to>
    <xdr:sp>
      <xdr:nvSpPr>
        <xdr:cNvPr id="7" name="9 Flecha izquierda y arriba"/>
        <xdr:cNvSpPr>
          <a:spLocks/>
        </xdr:cNvSpPr>
      </xdr:nvSpPr>
      <xdr:spPr>
        <a:xfrm>
          <a:off x="14363700" y="5067300"/>
          <a:ext cx="2162175" cy="400050"/>
        </a:xfrm>
        <a:custGeom>
          <a:pathLst>
            <a:path h="400051" w="1914525">
              <a:moveTo>
                <a:pt x="0" y="300038"/>
              </a:moveTo>
              <a:lnTo>
                <a:pt x="100013" y="200026"/>
              </a:lnTo>
              <a:lnTo>
                <a:pt x="100013" y="250032"/>
              </a:lnTo>
              <a:lnTo>
                <a:pt x="1764506" y="250032"/>
              </a:lnTo>
              <a:lnTo>
                <a:pt x="1764506" y="100013"/>
              </a:lnTo>
              <a:lnTo>
                <a:pt x="1714500" y="100013"/>
              </a:lnTo>
              <a:lnTo>
                <a:pt x="1814512" y="0"/>
              </a:lnTo>
              <a:lnTo>
                <a:pt x="1914525" y="100013"/>
              </a:lnTo>
              <a:lnTo>
                <a:pt x="1864519" y="100013"/>
              </a:lnTo>
              <a:lnTo>
                <a:pt x="1864519" y="350045"/>
              </a:lnTo>
              <a:lnTo>
                <a:pt x="100013" y="350045"/>
              </a:lnTo>
              <a:lnTo>
                <a:pt x="100013" y="400051"/>
              </a:lnTo>
              <a:lnTo>
                <a:pt x="0" y="300038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647700</xdr:colOff>
      <xdr:row>18</xdr:row>
      <xdr:rowOff>104775</xdr:rowOff>
    </xdr:from>
    <xdr:to>
      <xdr:col>14</xdr:col>
      <xdr:colOff>619125</xdr:colOff>
      <xdr:row>19</xdr:row>
      <xdr:rowOff>238125</xdr:rowOff>
    </xdr:to>
    <xdr:sp>
      <xdr:nvSpPr>
        <xdr:cNvPr id="8" name="10 Flecha izquierda y arriba"/>
        <xdr:cNvSpPr>
          <a:spLocks/>
        </xdr:cNvSpPr>
      </xdr:nvSpPr>
      <xdr:spPr>
        <a:xfrm>
          <a:off x="13296900" y="5076825"/>
          <a:ext cx="2343150" cy="390525"/>
        </a:xfrm>
        <a:custGeom>
          <a:pathLst>
            <a:path h="391085" w="2341469">
              <a:moveTo>
                <a:pt x="0" y="293314"/>
              </a:moveTo>
              <a:lnTo>
                <a:pt x="97771" y="195543"/>
              </a:lnTo>
              <a:lnTo>
                <a:pt x="97771" y="244428"/>
              </a:lnTo>
              <a:lnTo>
                <a:pt x="2194812" y="244428"/>
              </a:lnTo>
              <a:lnTo>
                <a:pt x="2194812" y="97771"/>
              </a:lnTo>
              <a:lnTo>
                <a:pt x="2145927" y="97771"/>
              </a:lnTo>
              <a:lnTo>
                <a:pt x="2243698" y="0"/>
              </a:lnTo>
              <a:lnTo>
                <a:pt x="2341469" y="97771"/>
              </a:lnTo>
              <a:lnTo>
                <a:pt x="2292583" y="97771"/>
              </a:lnTo>
              <a:lnTo>
                <a:pt x="2292583" y="342199"/>
              </a:lnTo>
              <a:lnTo>
                <a:pt x="97771" y="342199"/>
              </a:lnTo>
              <a:lnTo>
                <a:pt x="97771" y="391085"/>
              </a:lnTo>
              <a:lnTo>
                <a:pt x="0" y="29331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1352550</xdr:colOff>
      <xdr:row>11</xdr:row>
      <xdr:rowOff>200025</xdr:rowOff>
    </xdr:from>
    <xdr:to>
      <xdr:col>13</xdr:col>
      <xdr:colOff>238125</xdr:colOff>
      <xdr:row>24</xdr:row>
      <xdr:rowOff>47625</xdr:rowOff>
    </xdr:to>
    <xdr:sp>
      <xdr:nvSpPr>
        <xdr:cNvPr id="9" name="3 Flecha doblada"/>
        <xdr:cNvSpPr>
          <a:spLocks/>
        </xdr:cNvSpPr>
      </xdr:nvSpPr>
      <xdr:spPr>
        <a:xfrm>
          <a:off x="14001750" y="3343275"/>
          <a:ext cx="314325" cy="3219450"/>
        </a:xfrm>
        <a:custGeom>
          <a:pathLst>
            <a:path h="4325470" w="313765">
              <a:moveTo>
                <a:pt x="0" y="4325470"/>
              </a:moveTo>
              <a:lnTo>
                <a:pt x="0" y="176493"/>
              </a:lnTo>
              <a:cubicBezTo>
                <a:pt x="0" y="100680"/>
                <a:pt x="61459" y="39221"/>
                <a:pt x="137272" y="39221"/>
              </a:cubicBezTo>
              <a:lnTo>
                <a:pt x="235324" y="39221"/>
              </a:lnTo>
              <a:lnTo>
                <a:pt x="235324" y="0"/>
              </a:lnTo>
              <a:lnTo>
                <a:pt x="313765" y="78441"/>
              </a:lnTo>
              <a:lnTo>
                <a:pt x="235324" y="156883"/>
              </a:lnTo>
              <a:lnTo>
                <a:pt x="235324" y="117662"/>
              </a:lnTo>
              <a:lnTo>
                <a:pt x="137272" y="117662"/>
              </a:lnTo>
              <a:cubicBezTo>
                <a:pt x="104781" y="117662"/>
                <a:pt x="78441" y="144002"/>
                <a:pt x="78441" y="176493"/>
              </a:cubicBezTo>
              <a:lnTo>
                <a:pt x="78441" y="4325470"/>
              </a:lnTo>
              <a:lnTo>
                <a:pt x="0" y="4325470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15</xdr:row>
      <xdr:rowOff>85725</xdr:rowOff>
    </xdr:from>
    <xdr:to>
      <xdr:col>2</xdr:col>
      <xdr:colOff>619125</xdr:colOff>
      <xdr:row>16</xdr:row>
      <xdr:rowOff>209550</xdr:rowOff>
    </xdr:to>
    <xdr:sp>
      <xdr:nvSpPr>
        <xdr:cNvPr id="1" name="1 Flecha doblada"/>
        <xdr:cNvSpPr>
          <a:spLocks/>
        </xdr:cNvSpPr>
      </xdr:nvSpPr>
      <xdr:spPr>
        <a:xfrm>
          <a:off x="2419350" y="4314825"/>
          <a:ext cx="361950" cy="371475"/>
        </a:xfrm>
        <a:custGeom>
          <a:pathLst>
            <a:path h="365125" w="366184">
              <a:moveTo>
                <a:pt x="0" y="365125"/>
              </a:moveTo>
              <a:lnTo>
                <a:pt x="0" y="205383"/>
              </a:lnTo>
              <a:cubicBezTo>
                <a:pt x="0" y="117160"/>
                <a:pt x="71519" y="45641"/>
                <a:pt x="159742" y="45641"/>
              </a:cubicBezTo>
              <a:lnTo>
                <a:pt x="274903" y="45641"/>
              </a:lnTo>
              <a:lnTo>
                <a:pt x="274903" y="0"/>
              </a:lnTo>
              <a:lnTo>
                <a:pt x="366184" y="91281"/>
              </a:lnTo>
              <a:lnTo>
                <a:pt x="274903" y="182563"/>
              </a:lnTo>
              <a:lnTo>
                <a:pt x="274903" y="136922"/>
              </a:lnTo>
              <a:lnTo>
                <a:pt x="159742" y="136922"/>
              </a:lnTo>
              <a:cubicBezTo>
                <a:pt x="121932" y="136922"/>
                <a:pt x="91281" y="167573"/>
                <a:pt x="91281" y="205383"/>
              </a:cubicBezTo>
              <a:lnTo>
                <a:pt x="91281" y="365125"/>
              </a:lnTo>
              <a:lnTo>
                <a:pt x="0" y="365125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742950</xdr:colOff>
      <xdr:row>8</xdr:row>
      <xdr:rowOff>152400</xdr:rowOff>
    </xdr:from>
    <xdr:to>
      <xdr:col>12</xdr:col>
      <xdr:colOff>104775</xdr:colOff>
      <xdr:row>17</xdr:row>
      <xdr:rowOff>95250</xdr:rowOff>
    </xdr:to>
    <xdr:sp>
      <xdr:nvSpPr>
        <xdr:cNvPr id="2" name="3 Flecha doblada"/>
        <xdr:cNvSpPr>
          <a:spLocks/>
        </xdr:cNvSpPr>
      </xdr:nvSpPr>
      <xdr:spPr>
        <a:xfrm>
          <a:off x="11706225" y="2514600"/>
          <a:ext cx="0" cy="2314575"/>
        </a:xfrm>
        <a:custGeom>
          <a:pathLst>
            <a:path h="10000" w="10000">
              <a:moveTo>
                <a:pt x="0" y="10000"/>
              </a:moveTo>
              <a:lnTo>
                <a:pt x="0" y="0"/>
              </a:ln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0" y="0"/>
              </a:lnTo>
              <a:lnTo>
                <a:pt x="0" y="0"/>
              </a:lnTo>
              <a:lnTo>
                <a:pt x="0" y="10000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952500</xdr:colOff>
      <xdr:row>11</xdr:row>
      <xdr:rowOff>114300</xdr:rowOff>
    </xdr:from>
    <xdr:to>
      <xdr:col>8</xdr:col>
      <xdr:colOff>1066800</xdr:colOff>
      <xdr:row>15</xdr:row>
      <xdr:rowOff>219075</xdr:rowOff>
    </xdr:to>
    <xdr:sp>
      <xdr:nvSpPr>
        <xdr:cNvPr id="3" name="4 Flecha doblada"/>
        <xdr:cNvSpPr>
          <a:spLocks/>
        </xdr:cNvSpPr>
      </xdr:nvSpPr>
      <xdr:spPr>
        <a:xfrm>
          <a:off x="9629775" y="3314700"/>
          <a:ext cx="114300" cy="1133475"/>
        </a:xfrm>
        <a:custGeom>
          <a:pathLst>
            <a:path h="1157381" w="116417">
              <a:moveTo>
                <a:pt x="0" y="1157381"/>
              </a:moveTo>
              <a:lnTo>
                <a:pt x="0" y="65485"/>
              </a:lnTo>
              <a:cubicBezTo>
                <a:pt x="0" y="37356"/>
                <a:pt x="22803" y="14553"/>
                <a:pt x="50932" y="14553"/>
              </a:cubicBezTo>
              <a:lnTo>
                <a:pt x="87313" y="14552"/>
              </a:lnTo>
              <a:lnTo>
                <a:pt x="87313" y="0"/>
              </a:lnTo>
              <a:lnTo>
                <a:pt x="116417" y="29104"/>
              </a:lnTo>
              <a:lnTo>
                <a:pt x="87313" y="58209"/>
              </a:lnTo>
              <a:lnTo>
                <a:pt x="87313" y="43656"/>
              </a:lnTo>
              <a:lnTo>
                <a:pt x="50932" y="43656"/>
              </a:lnTo>
              <a:cubicBezTo>
                <a:pt x="38877" y="43656"/>
                <a:pt x="29104" y="53429"/>
                <a:pt x="29104" y="65484"/>
              </a:cubicBezTo>
              <a:lnTo>
                <a:pt x="29104" y="1157381"/>
              </a:lnTo>
              <a:lnTo>
                <a:pt x="0" y="1157381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466725</xdr:colOff>
      <xdr:row>15</xdr:row>
      <xdr:rowOff>66675</xdr:rowOff>
    </xdr:from>
    <xdr:to>
      <xdr:col>9</xdr:col>
      <xdr:colOff>742950</xdr:colOff>
      <xdr:row>27</xdr:row>
      <xdr:rowOff>219075</xdr:rowOff>
    </xdr:to>
    <xdr:sp>
      <xdr:nvSpPr>
        <xdr:cNvPr id="4" name="5 Flecha doblada"/>
        <xdr:cNvSpPr>
          <a:spLocks/>
        </xdr:cNvSpPr>
      </xdr:nvSpPr>
      <xdr:spPr>
        <a:xfrm flipH="1">
          <a:off x="10553700" y="4295775"/>
          <a:ext cx="276225" cy="3781425"/>
        </a:xfrm>
        <a:custGeom>
          <a:pathLst>
            <a:path h="3789456" w="269875">
              <a:moveTo>
                <a:pt x="0" y="3789456"/>
              </a:moveTo>
              <a:lnTo>
                <a:pt x="0" y="151805"/>
              </a:lnTo>
              <a:cubicBezTo>
                <a:pt x="0" y="86597"/>
                <a:pt x="52862" y="33735"/>
                <a:pt x="118070" y="33735"/>
              </a:cubicBezTo>
              <a:lnTo>
                <a:pt x="202406" y="33734"/>
              </a:lnTo>
              <a:lnTo>
                <a:pt x="202406" y="0"/>
              </a:lnTo>
              <a:lnTo>
                <a:pt x="269875" y="67469"/>
              </a:lnTo>
              <a:lnTo>
                <a:pt x="202406" y="134938"/>
              </a:lnTo>
              <a:lnTo>
                <a:pt x="202406" y="101203"/>
              </a:lnTo>
              <a:lnTo>
                <a:pt x="118070" y="101203"/>
              </a:lnTo>
              <a:cubicBezTo>
                <a:pt x="90123" y="101203"/>
                <a:pt x="67468" y="123858"/>
                <a:pt x="67468" y="151805"/>
              </a:cubicBezTo>
              <a:cubicBezTo>
                <a:pt x="67468" y="1364355"/>
                <a:pt x="67469" y="2576906"/>
                <a:pt x="67469" y="3789456"/>
              </a:cubicBezTo>
              <a:lnTo>
                <a:pt x="0" y="3789456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16</xdr:row>
      <xdr:rowOff>47625</xdr:rowOff>
    </xdr:from>
    <xdr:to>
      <xdr:col>9</xdr:col>
      <xdr:colOff>514350</xdr:colOff>
      <xdr:row>18</xdr:row>
      <xdr:rowOff>409575</xdr:rowOff>
    </xdr:to>
    <xdr:sp>
      <xdr:nvSpPr>
        <xdr:cNvPr id="5" name="7 Flecha izquierda y arriba"/>
        <xdr:cNvSpPr>
          <a:spLocks/>
        </xdr:cNvSpPr>
      </xdr:nvSpPr>
      <xdr:spPr>
        <a:xfrm>
          <a:off x="10115550" y="4524375"/>
          <a:ext cx="485775" cy="876300"/>
        </a:xfrm>
        <a:custGeom>
          <a:pathLst>
            <a:path h="884020" w="484968">
              <a:moveTo>
                <a:pt x="0" y="806944"/>
              </a:moveTo>
              <a:lnTo>
                <a:pt x="121242" y="729868"/>
              </a:lnTo>
              <a:lnTo>
                <a:pt x="121242" y="790491"/>
              </a:lnTo>
              <a:lnTo>
                <a:pt x="391439" y="790491"/>
              </a:lnTo>
              <a:lnTo>
                <a:pt x="391439" y="121242"/>
              </a:lnTo>
              <a:lnTo>
                <a:pt x="330816" y="121242"/>
              </a:lnTo>
              <a:lnTo>
                <a:pt x="407892" y="0"/>
              </a:lnTo>
              <a:lnTo>
                <a:pt x="484968" y="121242"/>
              </a:lnTo>
              <a:lnTo>
                <a:pt x="424345" y="121242"/>
              </a:lnTo>
              <a:lnTo>
                <a:pt x="424345" y="823397"/>
              </a:lnTo>
              <a:lnTo>
                <a:pt x="121242" y="823397"/>
              </a:lnTo>
              <a:lnTo>
                <a:pt x="121242" y="884020"/>
              </a:lnTo>
              <a:lnTo>
                <a:pt x="0" y="80694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4</xdr:col>
      <xdr:colOff>104775</xdr:colOff>
      <xdr:row>38</xdr:row>
      <xdr:rowOff>190500</xdr:rowOff>
    </xdr:to>
    <xdr:sp>
      <xdr:nvSpPr>
        <xdr:cNvPr id="6" name="8 CuadroTexto"/>
        <xdr:cNvSpPr txBox="1">
          <a:spLocks noChangeArrowheads="1"/>
        </xdr:cNvSpPr>
      </xdr:nvSpPr>
      <xdr:spPr>
        <a:xfrm>
          <a:off x="0" y="9782175"/>
          <a:ext cx="369570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XXX XXXXX XXXXX XXXXXX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ANALISTA DEL ÀREA</a:t>
          </a:r>
        </a:p>
      </xdr:txBody>
    </xdr:sp>
    <xdr:clientData/>
  </xdr:twoCellAnchor>
  <xdr:twoCellAnchor>
    <xdr:from>
      <xdr:col>5</xdr:col>
      <xdr:colOff>304800</xdr:colOff>
      <xdr:row>35</xdr:row>
      <xdr:rowOff>0</xdr:rowOff>
    </xdr:from>
    <xdr:to>
      <xdr:col>7</xdr:col>
      <xdr:colOff>295275</xdr:colOff>
      <xdr:row>40</xdr:row>
      <xdr:rowOff>66675</xdr:rowOff>
    </xdr:to>
    <xdr:sp>
      <xdr:nvSpPr>
        <xdr:cNvPr id="7" name="9 CuadroTexto"/>
        <xdr:cNvSpPr txBox="1">
          <a:spLocks noChangeArrowheads="1"/>
        </xdr:cNvSpPr>
      </xdr:nvSpPr>
      <xdr:spPr>
        <a:xfrm>
          <a:off x="4524375" y="9782175"/>
          <a:ext cx="38004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XXX XXXXX XXXXX XXXXXX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ÀREA</a:t>
          </a:r>
        </a:p>
      </xdr:txBody>
    </xdr:sp>
    <xdr:clientData/>
  </xdr:twoCellAnchor>
  <xdr:twoCellAnchor>
    <xdr:from>
      <xdr:col>8</xdr:col>
      <xdr:colOff>523875</xdr:colOff>
      <xdr:row>35</xdr:row>
      <xdr:rowOff>9525</xdr:rowOff>
    </xdr:from>
    <xdr:to>
      <xdr:col>14</xdr:col>
      <xdr:colOff>885825</xdr:colOff>
      <xdr:row>40</xdr:row>
      <xdr:rowOff>76200</xdr:rowOff>
    </xdr:to>
    <xdr:sp>
      <xdr:nvSpPr>
        <xdr:cNvPr id="8" name="10 CuadroTexto"/>
        <xdr:cNvSpPr txBox="1">
          <a:spLocks noChangeArrowheads="1"/>
        </xdr:cNvSpPr>
      </xdr:nvSpPr>
      <xdr:spPr>
        <a:xfrm>
          <a:off x="9201150" y="9791700"/>
          <a:ext cx="43338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XXX XXXXX XXXXX XXXXXX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XXXXXX XXXXX</a:t>
          </a:r>
        </a:p>
      </xdr:txBody>
    </xdr:sp>
    <xdr:clientData/>
  </xdr:twoCellAnchor>
  <xdr:twoCellAnchor>
    <xdr:from>
      <xdr:col>0</xdr:col>
      <xdr:colOff>28575</xdr:colOff>
      <xdr:row>41</xdr:row>
      <xdr:rowOff>180975</xdr:rowOff>
    </xdr:from>
    <xdr:to>
      <xdr:col>1</xdr:col>
      <xdr:colOff>1000125</xdr:colOff>
      <xdr:row>45</xdr:row>
      <xdr:rowOff>19050</xdr:rowOff>
    </xdr:to>
    <xdr:sp>
      <xdr:nvSpPr>
        <xdr:cNvPr id="9" name="11 CuadroTexto"/>
        <xdr:cNvSpPr txBox="1">
          <a:spLocks noChangeArrowheads="1"/>
        </xdr:cNvSpPr>
      </xdr:nvSpPr>
      <xdr:spPr>
        <a:xfrm>
          <a:off x="28575" y="11106150"/>
          <a:ext cx="16287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XXXX/ZZZZ/aaaa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DIA/MES/AÑO
</a:t>
          </a:r>
        </a:p>
      </xdr:txBody>
    </xdr:sp>
    <xdr:clientData/>
  </xdr:twoCellAnchor>
  <xdr:twoCellAnchor>
    <xdr:from>
      <xdr:col>1</xdr:col>
      <xdr:colOff>1238250</xdr:colOff>
      <xdr:row>26</xdr:row>
      <xdr:rowOff>180975</xdr:rowOff>
    </xdr:from>
    <xdr:to>
      <xdr:col>2</xdr:col>
      <xdr:colOff>400050</xdr:colOff>
      <xdr:row>28</xdr:row>
      <xdr:rowOff>152400</xdr:rowOff>
    </xdr:to>
    <xdr:sp>
      <xdr:nvSpPr>
        <xdr:cNvPr id="10" name="12 Flecha izquierda y arriba"/>
        <xdr:cNvSpPr>
          <a:spLocks/>
        </xdr:cNvSpPr>
      </xdr:nvSpPr>
      <xdr:spPr>
        <a:xfrm rot="7628856">
          <a:off x="1895475" y="7781925"/>
          <a:ext cx="666750" cy="552450"/>
        </a:xfrm>
        <a:custGeom>
          <a:pathLst>
            <a:path h="669396" w="482086">
              <a:moveTo>
                <a:pt x="0" y="548875"/>
              </a:moveTo>
              <a:lnTo>
                <a:pt x="120522" y="428353"/>
              </a:lnTo>
              <a:lnTo>
                <a:pt x="120522" y="488614"/>
              </a:lnTo>
              <a:lnTo>
                <a:pt x="301304" y="488614"/>
              </a:lnTo>
              <a:lnTo>
                <a:pt x="301304" y="120522"/>
              </a:lnTo>
              <a:lnTo>
                <a:pt x="241043" y="120522"/>
              </a:lnTo>
              <a:lnTo>
                <a:pt x="361565" y="0"/>
              </a:lnTo>
              <a:lnTo>
                <a:pt x="482086" y="120522"/>
              </a:lnTo>
              <a:lnTo>
                <a:pt x="421825" y="120522"/>
              </a:lnTo>
              <a:lnTo>
                <a:pt x="421825" y="609135"/>
              </a:lnTo>
              <a:lnTo>
                <a:pt x="120522" y="609135"/>
              </a:lnTo>
              <a:lnTo>
                <a:pt x="120522" y="669396"/>
              </a:lnTo>
              <a:lnTo>
                <a:pt x="0" y="548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19</xdr:row>
      <xdr:rowOff>428625</xdr:rowOff>
    </xdr:from>
    <xdr:to>
      <xdr:col>5</xdr:col>
      <xdr:colOff>1285875</xdr:colOff>
      <xdr:row>22</xdr:row>
      <xdr:rowOff>180975</xdr:rowOff>
    </xdr:to>
    <xdr:sp>
      <xdr:nvSpPr>
        <xdr:cNvPr id="11" name="13 Flecha izquierda y arriba"/>
        <xdr:cNvSpPr>
          <a:spLocks/>
        </xdr:cNvSpPr>
      </xdr:nvSpPr>
      <xdr:spPr>
        <a:xfrm rot="16200000">
          <a:off x="4848225" y="6000750"/>
          <a:ext cx="657225" cy="752475"/>
        </a:xfrm>
        <a:custGeom>
          <a:pathLst>
            <a:path h="654845" w="750093">
              <a:moveTo>
                <a:pt x="0" y="491134"/>
              </a:moveTo>
              <a:lnTo>
                <a:pt x="163711" y="327423"/>
              </a:lnTo>
              <a:lnTo>
                <a:pt x="163711" y="409278"/>
              </a:lnTo>
              <a:lnTo>
                <a:pt x="504526" y="409278"/>
              </a:lnTo>
              <a:lnTo>
                <a:pt x="504526" y="163711"/>
              </a:lnTo>
              <a:lnTo>
                <a:pt x="422671" y="163711"/>
              </a:lnTo>
              <a:lnTo>
                <a:pt x="586382" y="0"/>
              </a:lnTo>
              <a:lnTo>
                <a:pt x="750093" y="163711"/>
              </a:lnTo>
              <a:lnTo>
                <a:pt x="668237" y="163711"/>
              </a:lnTo>
              <a:lnTo>
                <a:pt x="668237" y="572989"/>
              </a:lnTo>
              <a:lnTo>
                <a:pt x="163711" y="572989"/>
              </a:lnTo>
              <a:lnTo>
                <a:pt x="163711" y="654845"/>
              </a:lnTo>
              <a:lnTo>
                <a:pt x="0" y="49113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85725</xdr:rowOff>
    </xdr:from>
    <xdr:to>
      <xdr:col>3</xdr:col>
      <xdr:colOff>495300</xdr:colOff>
      <xdr:row>27</xdr:row>
      <xdr:rowOff>238125</xdr:rowOff>
    </xdr:to>
    <xdr:sp>
      <xdr:nvSpPr>
        <xdr:cNvPr id="12" name="14 Flecha izquierda y arriba"/>
        <xdr:cNvSpPr>
          <a:spLocks/>
        </xdr:cNvSpPr>
      </xdr:nvSpPr>
      <xdr:spPr>
        <a:xfrm rot="5400000">
          <a:off x="2962275" y="7686675"/>
          <a:ext cx="447675" cy="409575"/>
        </a:xfrm>
        <a:custGeom>
          <a:pathLst>
            <a:path h="451114" w="408778">
              <a:moveTo>
                <a:pt x="0" y="348920"/>
              </a:moveTo>
              <a:lnTo>
                <a:pt x="102195" y="246725"/>
              </a:lnTo>
              <a:lnTo>
                <a:pt x="102195" y="297822"/>
              </a:lnTo>
              <a:lnTo>
                <a:pt x="255486" y="297822"/>
              </a:lnTo>
              <a:lnTo>
                <a:pt x="255486" y="102195"/>
              </a:lnTo>
              <a:lnTo>
                <a:pt x="204389" y="102195"/>
              </a:lnTo>
              <a:lnTo>
                <a:pt x="306584" y="0"/>
              </a:lnTo>
              <a:lnTo>
                <a:pt x="408778" y="102195"/>
              </a:lnTo>
              <a:lnTo>
                <a:pt x="357681" y="102195"/>
              </a:lnTo>
              <a:lnTo>
                <a:pt x="357681" y="400017"/>
              </a:lnTo>
              <a:lnTo>
                <a:pt x="102195" y="400017"/>
              </a:lnTo>
              <a:lnTo>
                <a:pt x="102195" y="451114"/>
              </a:lnTo>
              <a:lnTo>
                <a:pt x="0" y="348920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752475</xdr:colOff>
      <xdr:row>7</xdr:row>
      <xdr:rowOff>123825</xdr:rowOff>
    </xdr:from>
    <xdr:to>
      <xdr:col>13</xdr:col>
      <xdr:colOff>942975</xdr:colOff>
      <xdr:row>20</xdr:row>
      <xdr:rowOff>228600</xdr:rowOff>
    </xdr:to>
    <xdr:sp>
      <xdr:nvSpPr>
        <xdr:cNvPr id="13" name="15 Flecha doblada"/>
        <xdr:cNvSpPr>
          <a:spLocks/>
        </xdr:cNvSpPr>
      </xdr:nvSpPr>
      <xdr:spPr>
        <a:xfrm flipH="1">
          <a:off x="12458700" y="1905000"/>
          <a:ext cx="190500" cy="4381500"/>
        </a:xfrm>
        <a:custGeom>
          <a:pathLst>
            <a:path h="4393406" w="192602">
              <a:moveTo>
                <a:pt x="0" y="4393406"/>
              </a:moveTo>
              <a:lnTo>
                <a:pt x="0" y="108339"/>
              </a:lnTo>
              <a:cubicBezTo>
                <a:pt x="0" y="61802"/>
                <a:pt x="37726" y="24076"/>
                <a:pt x="84263" y="24076"/>
              </a:cubicBezTo>
              <a:lnTo>
                <a:pt x="144452" y="24075"/>
              </a:lnTo>
              <a:lnTo>
                <a:pt x="144452" y="0"/>
              </a:lnTo>
              <a:lnTo>
                <a:pt x="192602" y="48151"/>
              </a:lnTo>
              <a:lnTo>
                <a:pt x="144452" y="96301"/>
              </a:lnTo>
              <a:lnTo>
                <a:pt x="144452" y="72226"/>
              </a:lnTo>
              <a:lnTo>
                <a:pt x="84263" y="72226"/>
              </a:lnTo>
              <a:cubicBezTo>
                <a:pt x="64318" y="72226"/>
                <a:pt x="48150" y="88394"/>
                <a:pt x="48150" y="108339"/>
              </a:cubicBezTo>
              <a:cubicBezTo>
                <a:pt x="48150" y="1536695"/>
                <a:pt x="48151" y="2965050"/>
                <a:pt x="48151" y="4393406"/>
              </a:cubicBezTo>
              <a:lnTo>
                <a:pt x="0" y="4393406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333375</xdr:colOff>
      <xdr:row>15</xdr:row>
      <xdr:rowOff>161925</xdr:rowOff>
    </xdr:from>
    <xdr:to>
      <xdr:col>13</xdr:col>
      <xdr:colOff>47625</xdr:colOff>
      <xdr:row>17</xdr:row>
      <xdr:rowOff>171450</xdr:rowOff>
    </xdr:to>
    <xdr:sp>
      <xdr:nvSpPr>
        <xdr:cNvPr id="14" name="16 Flecha izquierda y arriba"/>
        <xdr:cNvSpPr>
          <a:spLocks/>
        </xdr:cNvSpPr>
      </xdr:nvSpPr>
      <xdr:spPr>
        <a:xfrm rot="7887799">
          <a:off x="11249025" y="4391025"/>
          <a:ext cx="504825" cy="514350"/>
        </a:xfrm>
        <a:custGeom>
          <a:pathLst>
            <a:path h="508808" w="497416">
              <a:moveTo>
                <a:pt x="0" y="384454"/>
              </a:moveTo>
              <a:lnTo>
                <a:pt x="124354" y="260100"/>
              </a:lnTo>
              <a:lnTo>
                <a:pt x="124354" y="370143"/>
              </a:lnTo>
              <a:lnTo>
                <a:pt x="358751" y="370143"/>
              </a:lnTo>
              <a:lnTo>
                <a:pt x="358751" y="124354"/>
              </a:lnTo>
              <a:lnTo>
                <a:pt x="248708" y="124354"/>
              </a:lnTo>
              <a:lnTo>
                <a:pt x="373062" y="0"/>
              </a:lnTo>
              <a:lnTo>
                <a:pt x="497416" y="124354"/>
              </a:lnTo>
              <a:lnTo>
                <a:pt x="387373" y="124354"/>
              </a:lnTo>
              <a:lnTo>
                <a:pt x="387373" y="398765"/>
              </a:lnTo>
              <a:lnTo>
                <a:pt x="124354" y="398765"/>
              </a:lnTo>
              <a:lnTo>
                <a:pt x="124354" y="508808"/>
              </a:lnTo>
              <a:lnTo>
                <a:pt x="0" y="38445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180975</xdr:colOff>
      <xdr:row>16</xdr:row>
      <xdr:rowOff>114300</xdr:rowOff>
    </xdr:from>
    <xdr:to>
      <xdr:col>14</xdr:col>
      <xdr:colOff>647700</xdr:colOff>
      <xdr:row>18</xdr:row>
      <xdr:rowOff>352425</xdr:rowOff>
    </xdr:to>
    <xdr:sp>
      <xdr:nvSpPr>
        <xdr:cNvPr id="15" name="17 Flecha izquierda y arriba"/>
        <xdr:cNvSpPr>
          <a:spLocks/>
        </xdr:cNvSpPr>
      </xdr:nvSpPr>
      <xdr:spPr>
        <a:xfrm>
          <a:off x="12830175" y="4591050"/>
          <a:ext cx="466725" cy="752475"/>
        </a:xfrm>
        <a:custGeom>
          <a:pathLst>
            <a:path h="744585" w="465668">
              <a:moveTo>
                <a:pt x="0" y="628168"/>
              </a:moveTo>
              <a:lnTo>
                <a:pt x="116417" y="511751"/>
              </a:lnTo>
              <a:lnTo>
                <a:pt x="116417" y="614771"/>
              </a:lnTo>
              <a:lnTo>
                <a:pt x="335854" y="614771"/>
              </a:lnTo>
              <a:lnTo>
                <a:pt x="335854" y="116417"/>
              </a:lnTo>
              <a:lnTo>
                <a:pt x="232834" y="116417"/>
              </a:lnTo>
              <a:lnTo>
                <a:pt x="349251" y="0"/>
              </a:lnTo>
              <a:lnTo>
                <a:pt x="465668" y="116417"/>
              </a:lnTo>
              <a:lnTo>
                <a:pt x="362648" y="116417"/>
              </a:lnTo>
              <a:lnTo>
                <a:pt x="362648" y="641565"/>
              </a:lnTo>
              <a:lnTo>
                <a:pt x="116417" y="641565"/>
              </a:lnTo>
              <a:lnTo>
                <a:pt x="116417" y="744585"/>
              </a:lnTo>
              <a:lnTo>
                <a:pt x="0" y="628168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6</xdr:col>
      <xdr:colOff>342900</xdr:colOff>
      <xdr:row>21</xdr:row>
      <xdr:rowOff>28575</xdr:rowOff>
    </xdr:to>
    <xdr:sp>
      <xdr:nvSpPr>
        <xdr:cNvPr id="16" name="18 Flecha izquierda y arriba"/>
        <xdr:cNvSpPr>
          <a:spLocks/>
        </xdr:cNvSpPr>
      </xdr:nvSpPr>
      <xdr:spPr>
        <a:xfrm rot="9480047">
          <a:off x="6362700" y="3209925"/>
          <a:ext cx="333375" cy="3133725"/>
        </a:xfrm>
        <a:custGeom>
          <a:pathLst>
            <a:path h="3128704" w="337606">
              <a:moveTo>
                <a:pt x="0" y="3044303"/>
              </a:moveTo>
              <a:lnTo>
                <a:pt x="84402" y="2959901"/>
              </a:lnTo>
              <a:lnTo>
                <a:pt x="84402" y="3002102"/>
              </a:lnTo>
              <a:lnTo>
                <a:pt x="211004" y="3002102"/>
              </a:lnTo>
              <a:lnTo>
                <a:pt x="211004" y="84402"/>
              </a:lnTo>
              <a:lnTo>
                <a:pt x="168803" y="84402"/>
              </a:lnTo>
              <a:lnTo>
                <a:pt x="253205" y="0"/>
              </a:lnTo>
              <a:lnTo>
                <a:pt x="337606" y="84402"/>
              </a:lnTo>
              <a:lnTo>
                <a:pt x="295405" y="84402"/>
              </a:lnTo>
              <a:lnTo>
                <a:pt x="295405" y="3086503"/>
              </a:lnTo>
              <a:lnTo>
                <a:pt x="84402" y="3086503"/>
              </a:lnTo>
              <a:lnTo>
                <a:pt x="84402" y="3128704"/>
              </a:lnTo>
              <a:lnTo>
                <a:pt x="0" y="304430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742950</xdr:colOff>
      <xdr:row>8</xdr:row>
      <xdr:rowOff>152400</xdr:rowOff>
    </xdr:from>
    <xdr:to>
      <xdr:col>12</xdr:col>
      <xdr:colOff>104775</xdr:colOff>
      <xdr:row>17</xdr:row>
      <xdr:rowOff>95250</xdr:rowOff>
    </xdr:to>
    <xdr:sp>
      <xdr:nvSpPr>
        <xdr:cNvPr id="1" name="3 Flecha doblada"/>
        <xdr:cNvSpPr>
          <a:spLocks/>
        </xdr:cNvSpPr>
      </xdr:nvSpPr>
      <xdr:spPr>
        <a:xfrm>
          <a:off x="11610975" y="2514600"/>
          <a:ext cx="0" cy="2314575"/>
        </a:xfrm>
        <a:custGeom>
          <a:pathLst>
            <a:path h="10000" w="10000">
              <a:moveTo>
                <a:pt x="0" y="10000"/>
              </a:moveTo>
              <a:lnTo>
                <a:pt x="0" y="0"/>
              </a:ln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0" y="0"/>
              </a:lnTo>
              <a:lnTo>
                <a:pt x="0" y="0"/>
              </a:lnTo>
              <a:lnTo>
                <a:pt x="0" y="10000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4</xdr:col>
      <xdr:colOff>104775</xdr:colOff>
      <xdr:row>38</xdr:row>
      <xdr:rowOff>190500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0" y="9715500"/>
          <a:ext cx="369570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XXX XXXXX XXXXX XXXXXX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ANALISTA DEL ÀREA</a:t>
          </a:r>
        </a:p>
      </xdr:txBody>
    </xdr:sp>
    <xdr:clientData/>
  </xdr:twoCellAnchor>
  <xdr:twoCellAnchor>
    <xdr:from>
      <xdr:col>5</xdr:col>
      <xdr:colOff>304800</xdr:colOff>
      <xdr:row>35</xdr:row>
      <xdr:rowOff>0</xdr:rowOff>
    </xdr:from>
    <xdr:to>
      <xdr:col>7</xdr:col>
      <xdr:colOff>295275</xdr:colOff>
      <xdr:row>40</xdr:row>
      <xdr:rowOff>66675</xdr:rowOff>
    </xdr:to>
    <xdr:sp>
      <xdr:nvSpPr>
        <xdr:cNvPr id="3" name="8 CuadroTexto"/>
        <xdr:cNvSpPr txBox="1">
          <a:spLocks noChangeArrowheads="1"/>
        </xdr:cNvSpPr>
      </xdr:nvSpPr>
      <xdr:spPr>
        <a:xfrm>
          <a:off x="4524375" y="9715500"/>
          <a:ext cx="38004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XXX XXXXX XXXXX XXXXXX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ÀREA</a:t>
          </a:r>
        </a:p>
      </xdr:txBody>
    </xdr:sp>
    <xdr:clientData/>
  </xdr:twoCellAnchor>
  <xdr:twoCellAnchor>
    <xdr:from>
      <xdr:col>8</xdr:col>
      <xdr:colOff>523875</xdr:colOff>
      <xdr:row>35</xdr:row>
      <xdr:rowOff>9525</xdr:rowOff>
    </xdr:from>
    <xdr:to>
      <xdr:col>14</xdr:col>
      <xdr:colOff>885825</xdr:colOff>
      <xdr:row>40</xdr:row>
      <xdr:rowOff>76200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9201150" y="9725025"/>
          <a:ext cx="4238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XXX XXXXX XXXXX XXXXXX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XXXXXX XXXXX</a:t>
          </a:r>
        </a:p>
      </xdr:txBody>
    </xdr:sp>
    <xdr:clientData/>
  </xdr:twoCellAnchor>
  <xdr:twoCellAnchor>
    <xdr:from>
      <xdr:col>0</xdr:col>
      <xdr:colOff>28575</xdr:colOff>
      <xdr:row>41</xdr:row>
      <xdr:rowOff>180975</xdr:rowOff>
    </xdr:from>
    <xdr:to>
      <xdr:col>1</xdr:col>
      <xdr:colOff>1000125</xdr:colOff>
      <xdr:row>45</xdr:row>
      <xdr:rowOff>19050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28575" y="11039475"/>
          <a:ext cx="16287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XXXX/ZZZZ/aaaa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30/JULIO/2018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15</xdr:row>
      <xdr:rowOff>47625</xdr:rowOff>
    </xdr:from>
    <xdr:to>
      <xdr:col>3</xdr:col>
      <xdr:colOff>133350</xdr:colOff>
      <xdr:row>17</xdr:row>
      <xdr:rowOff>95250</xdr:rowOff>
    </xdr:to>
    <xdr:sp>
      <xdr:nvSpPr>
        <xdr:cNvPr id="1" name="1 Flecha doblada"/>
        <xdr:cNvSpPr>
          <a:spLocks/>
        </xdr:cNvSpPr>
      </xdr:nvSpPr>
      <xdr:spPr>
        <a:xfrm>
          <a:off x="2762250" y="4276725"/>
          <a:ext cx="285750" cy="552450"/>
        </a:xfrm>
        <a:custGeom>
          <a:pathLst>
            <a:path h="552450" w="285750">
              <a:moveTo>
                <a:pt x="0" y="552450"/>
              </a:moveTo>
              <a:lnTo>
                <a:pt x="0" y="160734"/>
              </a:lnTo>
              <a:cubicBezTo>
                <a:pt x="0" y="91690"/>
                <a:pt x="55972" y="35718"/>
                <a:pt x="125016" y="35718"/>
              </a:cubicBezTo>
              <a:lnTo>
                <a:pt x="214313" y="35719"/>
              </a:lnTo>
              <a:lnTo>
                <a:pt x="214313" y="0"/>
              </a:lnTo>
              <a:lnTo>
                <a:pt x="285750" y="71438"/>
              </a:lnTo>
              <a:lnTo>
                <a:pt x="214313" y="142875"/>
              </a:lnTo>
              <a:lnTo>
                <a:pt x="214313" y="107156"/>
              </a:lnTo>
              <a:lnTo>
                <a:pt x="125016" y="107156"/>
              </a:lnTo>
              <a:cubicBezTo>
                <a:pt x="95426" y="107156"/>
                <a:pt x="71438" y="131144"/>
                <a:pt x="71438" y="160734"/>
              </a:cubicBezTo>
              <a:lnTo>
                <a:pt x="71438" y="552450"/>
              </a:lnTo>
              <a:lnTo>
                <a:pt x="0" y="552450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1943100</xdr:colOff>
      <xdr:row>11</xdr:row>
      <xdr:rowOff>114300</xdr:rowOff>
    </xdr:from>
    <xdr:to>
      <xdr:col>5</xdr:col>
      <xdr:colOff>2028825</xdr:colOff>
      <xdr:row>25</xdr:row>
      <xdr:rowOff>200025</xdr:rowOff>
    </xdr:to>
    <xdr:sp>
      <xdr:nvSpPr>
        <xdr:cNvPr id="2" name="2 Flecha doblada"/>
        <xdr:cNvSpPr>
          <a:spLocks/>
        </xdr:cNvSpPr>
      </xdr:nvSpPr>
      <xdr:spPr>
        <a:xfrm>
          <a:off x="6162675" y="3314700"/>
          <a:ext cx="85725" cy="4229100"/>
        </a:xfrm>
        <a:custGeom>
          <a:pathLst>
            <a:path h="5041995" w="87664">
              <a:moveTo>
                <a:pt x="0" y="5041995"/>
              </a:moveTo>
              <a:lnTo>
                <a:pt x="0" y="38353"/>
              </a:lnTo>
              <a:cubicBezTo>
                <a:pt x="0" y="17171"/>
                <a:pt x="17171" y="0"/>
                <a:pt x="38353" y="0"/>
              </a:cubicBezTo>
              <a:lnTo>
                <a:pt x="65748" y="0"/>
              </a:lnTo>
              <a:lnTo>
                <a:pt x="65748" y="0"/>
              </a:lnTo>
              <a:lnTo>
                <a:pt x="87664" y="21916"/>
              </a:lnTo>
              <a:lnTo>
                <a:pt x="65748" y="43832"/>
              </a:lnTo>
              <a:lnTo>
                <a:pt x="65748" y="43832"/>
              </a:lnTo>
              <a:lnTo>
                <a:pt x="43832" y="43832"/>
              </a:lnTo>
              <a:lnTo>
                <a:pt x="43832" y="43832"/>
              </a:lnTo>
              <a:lnTo>
                <a:pt x="43832" y="5041995"/>
              </a:lnTo>
              <a:lnTo>
                <a:pt x="0" y="5041995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742950</xdr:colOff>
      <xdr:row>8</xdr:row>
      <xdr:rowOff>152400</xdr:rowOff>
    </xdr:from>
    <xdr:to>
      <xdr:col>12</xdr:col>
      <xdr:colOff>104775</xdr:colOff>
      <xdr:row>17</xdr:row>
      <xdr:rowOff>95250</xdr:rowOff>
    </xdr:to>
    <xdr:sp>
      <xdr:nvSpPr>
        <xdr:cNvPr id="3" name="3 Flecha doblada"/>
        <xdr:cNvSpPr>
          <a:spLocks/>
        </xdr:cNvSpPr>
      </xdr:nvSpPr>
      <xdr:spPr>
        <a:xfrm>
          <a:off x="11610975" y="2514600"/>
          <a:ext cx="0" cy="2314575"/>
        </a:xfrm>
        <a:custGeom>
          <a:pathLst>
            <a:path h="3173448" w="285750">
              <a:moveTo>
                <a:pt x="0" y="3173448"/>
              </a:moveTo>
              <a:lnTo>
                <a:pt x="0" y="160734"/>
              </a:lnTo>
              <a:cubicBezTo>
                <a:pt x="0" y="91690"/>
                <a:pt x="55972" y="35718"/>
                <a:pt x="125016" y="35718"/>
              </a:cubicBezTo>
              <a:lnTo>
                <a:pt x="214313" y="35719"/>
              </a:lnTo>
              <a:lnTo>
                <a:pt x="214313" y="0"/>
              </a:lnTo>
              <a:lnTo>
                <a:pt x="285750" y="71438"/>
              </a:lnTo>
              <a:lnTo>
                <a:pt x="214313" y="142875"/>
              </a:lnTo>
              <a:lnTo>
                <a:pt x="214313" y="107156"/>
              </a:lnTo>
              <a:lnTo>
                <a:pt x="125016" y="107156"/>
              </a:lnTo>
              <a:cubicBezTo>
                <a:pt x="95426" y="107156"/>
                <a:pt x="71438" y="131144"/>
                <a:pt x="71438" y="160734"/>
              </a:cubicBezTo>
              <a:lnTo>
                <a:pt x="71438" y="3173448"/>
              </a:lnTo>
              <a:lnTo>
                <a:pt x="0" y="3173448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1066800</xdr:colOff>
      <xdr:row>11</xdr:row>
      <xdr:rowOff>114300</xdr:rowOff>
    </xdr:from>
    <xdr:to>
      <xdr:col>9</xdr:col>
      <xdr:colOff>152400</xdr:colOff>
      <xdr:row>18</xdr:row>
      <xdr:rowOff>219075</xdr:rowOff>
    </xdr:to>
    <xdr:sp>
      <xdr:nvSpPr>
        <xdr:cNvPr id="4" name="4 Flecha doblada"/>
        <xdr:cNvSpPr>
          <a:spLocks/>
        </xdr:cNvSpPr>
      </xdr:nvSpPr>
      <xdr:spPr>
        <a:xfrm>
          <a:off x="9744075" y="3314700"/>
          <a:ext cx="276225" cy="1895475"/>
        </a:xfrm>
        <a:custGeom>
          <a:pathLst>
            <a:path h="2999299" w="276019">
              <a:moveTo>
                <a:pt x="0" y="2999299"/>
              </a:moveTo>
              <a:lnTo>
                <a:pt x="0" y="155261"/>
              </a:lnTo>
              <a:cubicBezTo>
                <a:pt x="0" y="88568"/>
                <a:pt x="54065" y="34503"/>
                <a:pt x="120758" y="34503"/>
              </a:cubicBezTo>
              <a:lnTo>
                <a:pt x="207014" y="34502"/>
              </a:lnTo>
              <a:lnTo>
                <a:pt x="207014" y="0"/>
              </a:lnTo>
              <a:lnTo>
                <a:pt x="276019" y="69005"/>
              </a:lnTo>
              <a:lnTo>
                <a:pt x="207014" y="138010"/>
              </a:lnTo>
              <a:lnTo>
                <a:pt x="207014" y="103507"/>
              </a:lnTo>
              <a:lnTo>
                <a:pt x="120758" y="103507"/>
              </a:lnTo>
              <a:cubicBezTo>
                <a:pt x="92175" y="103507"/>
                <a:pt x="69004" y="126678"/>
                <a:pt x="69004" y="155261"/>
              </a:cubicBezTo>
              <a:cubicBezTo>
                <a:pt x="69004" y="1103274"/>
                <a:pt x="69005" y="2051286"/>
                <a:pt x="69005" y="2999299"/>
              </a:cubicBezTo>
              <a:lnTo>
                <a:pt x="0" y="2999299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15</xdr:row>
      <xdr:rowOff>85725</xdr:rowOff>
    </xdr:from>
    <xdr:to>
      <xdr:col>9</xdr:col>
      <xdr:colOff>352425</xdr:colOff>
      <xdr:row>28</xdr:row>
      <xdr:rowOff>57150</xdr:rowOff>
    </xdr:to>
    <xdr:sp>
      <xdr:nvSpPr>
        <xdr:cNvPr id="5" name="5 Flecha doblada"/>
        <xdr:cNvSpPr>
          <a:spLocks/>
        </xdr:cNvSpPr>
      </xdr:nvSpPr>
      <xdr:spPr>
        <a:xfrm>
          <a:off x="9934575" y="4314825"/>
          <a:ext cx="285750" cy="3857625"/>
        </a:xfrm>
        <a:custGeom>
          <a:pathLst>
            <a:path h="3792842" w="285750">
              <a:moveTo>
                <a:pt x="0" y="3792842"/>
              </a:moveTo>
              <a:lnTo>
                <a:pt x="0" y="160734"/>
              </a:lnTo>
              <a:cubicBezTo>
                <a:pt x="0" y="91690"/>
                <a:pt x="55972" y="35718"/>
                <a:pt x="125016" y="35718"/>
              </a:cubicBezTo>
              <a:lnTo>
                <a:pt x="214313" y="35719"/>
              </a:lnTo>
              <a:lnTo>
                <a:pt x="214313" y="0"/>
              </a:lnTo>
              <a:lnTo>
                <a:pt x="285750" y="71438"/>
              </a:lnTo>
              <a:lnTo>
                <a:pt x="214313" y="142875"/>
              </a:lnTo>
              <a:lnTo>
                <a:pt x="214313" y="107156"/>
              </a:lnTo>
              <a:lnTo>
                <a:pt x="125016" y="107156"/>
              </a:lnTo>
              <a:cubicBezTo>
                <a:pt x="95426" y="107156"/>
                <a:pt x="71438" y="131144"/>
                <a:pt x="71438" y="160734"/>
              </a:cubicBezTo>
              <a:lnTo>
                <a:pt x="71438" y="3792842"/>
              </a:lnTo>
              <a:lnTo>
                <a:pt x="0" y="3792842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257175</xdr:colOff>
      <xdr:row>17</xdr:row>
      <xdr:rowOff>123825</xdr:rowOff>
    </xdr:from>
    <xdr:to>
      <xdr:col>15</xdr:col>
      <xdr:colOff>752475</xdr:colOff>
      <xdr:row>18</xdr:row>
      <xdr:rowOff>381000</xdr:rowOff>
    </xdr:to>
    <xdr:sp>
      <xdr:nvSpPr>
        <xdr:cNvPr id="6" name="7 Flecha izquierda y arriba"/>
        <xdr:cNvSpPr>
          <a:spLocks/>
        </xdr:cNvSpPr>
      </xdr:nvSpPr>
      <xdr:spPr>
        <a:xfrm>
          <a:off x="14859000" y="4857750"/>
          <a:ext cx="495300" cy="514350"/>
        </a:xfrm>
        <a:custGeom>
          <a:pathLst>
            <a:path h="508808" w="497265">
              <a:moveTo>
                <a:pt x="0" y="384492"/>
              </a:moveTo>
              <a:lnTo>
                <a:pt x="124316" y="260176"/>
              </a:lnTo>
              <a:lnTo>
                <a:pt x="124316" y="370185"/>
              </a:lnTo>
              <a:lnTo>
                <a:pt x="358642" y="370185"/>
              </a:lnTo>
              <a:lnTo>
                <a:pt x="358642" y="124316"/>
              </a:lnTo>
              <a:lnTo>
                <a:pt x="248633" y="124316"/>
              </a:lnTo>
              <a:lnTo>
                <a:pt x="372949" y="0"/>
              </a:lnTo>
              <a:lnTo>
                <a:pt x="497265" y="124316"/>
              </a:lnTo>
              <a:lnTo>
                <a:pt x="387255" y="124316"/>
              </a:lnTo>
              <a:lnTo>
                <a:pt x="387255" y="398798"/>
              </a:lnTo>
              <a:lnTo>
                <a:pt x="124316" y="398798"/>
              </a:lnTo>
              <a:lnTo>
                <a:pt x="124316" y="508808"/>
              </a:lnTo>
              <a:lnTo>
                <a:pt x="0" y="38449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17</xdr:row>
      <xdr:rowOff>38100</xdr:rowOff>
    </xdr:from>
    <xdr:to>
      <xdr:col>9</xdr:col>
      <xdr:colOff>723900</xdr:colOff>
      <xdr:row>19</xdr:row>
      <xdr:rowOff>381000</xdr:rowOff>
    </xdr:to>
    <xdr:sp>
      <xdr:nvSpPr>
        <xdr:cNvPr id="7" name="8 Flecha izquierda y arriba"/>
        <xdr:cNvSpPr>
          <a:spLocks/>
        </xdr:cNvSpPr>
      </xdr:nvSpPr>
      <xdr:spPr>
        <a:xfrm>
          <a:off x="10134600" y="4772025"/>
          <a:ext cx="457200" cy="1181100"/>
        </a:xfrm>
        <a:custGeom>
          <a:pathLst>
            <a:path h="1123390" w="459442">
              <a:moveTo>
                <a:pt x="0" y="1008530"/>
              </a:moveTo>
              <a:lnTo>
                <a:pt x="114861" y="893669"/>
              </a:lnTo>
              <a:lnTo>
                <a:pt x="114861" y="951099"/>
              </a:lnTo>
              <a:lnTo>
                <a:pt x="287151" y="951099"/>
              </a:lnTo>
              <a:lnTo>
                <a:pt x="287151" y="114861"/>
              </a:lnTo>
              <a:lnTo>
                <a:pt x="229721" y="114861"/>
              </a:lnTo>
              <a:lnTo>
                <a:pt x="344582" y="0"/>
              </a:lnTo>
              <a:lnTo>
                <a:pt x="459442" y="114861"/>
              </a:lnTo>
              <a:lnTo>
                <a:pt x="402012" y="114861"/>
              </a:lnTo>
              <a:lnTo>
                <a:pt x="402012" y="1065960"/>
              </a:lnTo>
              <a:lnTo>
                <a:pt x="114861" y="1065960"/>
              </a:lnTo>
              <a:lnTo>
                <a:pt x="114861" y="1123390"/>
              </a:lnTo>
              <a:lnTo>
                <a:pt x="0" y="1008530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4</xdr:col>
      <xdr:colOff>104775</xdr:colOff>
      <xdr:row>38</xdr:row>
      <xdr:rowOff>190500</xdr:rowOff>
    </xdr:to>
    <xdr:sp>
      <xdr:nvSpPr>
        <xdr:cNvPr id="8" name="9 CuadroTexto"/>
        <xdr:cNvSpPr txBox="1">
          <a:spLocks noChangeArrowheads="1"/>
        </xdr:cNvSpPr>
      </xdr:nvSpPr>
      <xdr:spPr>
        <a:xfrm>
          <a:off x="0" y="9715500"/>
          <a:ext cx="369570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XXX XXXXX XXXXX XXXXXX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ANALISTA DEL ÀREA</a:t>
          </a:r>
        </a:p>
      </xdr:txBody>
    </xdr:sp>
    <xdr:clientData/>
  </xdr:twoCellAnchor>
  <xdr:twoCellAnchor>
    <xdr:from>
      <xdr:col>5</xdr:col>
      <xdr:colOff>304800</xdr:colOff>
      <xdr:row>35</xdr:row>
      <xdr:rowOff>0</xdr:rowOff>
    </xdr:from>
    <xdr:to>
      <xdr:col>7</xdr:col>
      <xdr:colOff>295275</xdr:colOff>
      <xdr:row>40</xdr:row>
      <xdr:rowOff>66675</xdr:rowOff>
    </xdr:to>
    <xdr:sp>
      <xdr:nvSpPr>
        <xdr:cNvPr id="9" name="10 CuadroTexto"/>
        <xdr:cNvSpPr txBox="1">
          <a:spLocks noChangeArrowheads="1"/>
        </xdr:cNvSpPr>
      </xdr:nvSpPr>
      <xdr:spPr>
        <a:xfrm>
          <a:off x="4524375" y="9715500"/>
          <a:ext cx="38004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XXX XXXXX XXXXX XXXXXX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ÀREA</a:t>
          </a:r>
        </a:p>
      </xdr:txBody>
    </xdr:sp>
    <xdr:clientData/>
  </xdr:twoCellAnchor>
  <xdr:twoCellAnchor>
    <xdr:from>
      <xdr:col>8</xdr:col>
      <xdr:colOff>523875</xdr:colOff>
      <xdr:row>35</xdr:row>
      <xdr:rowOff>9525</xdr:rowOff>
    </xdr:from>
    <xdr:to>
      <xdr:col>16</xdr:col>
      <xdr:colOff>885825</xdr:colOff>
      <xdr:row>40</xdr:row>
      <xdr:rowOff>76200</xdr:rowOff>
    </xdr:to>
    <xdr:sp>
      <xdr:nvSpPr>
        <xdr:cNvPr id="10" name="11 CuadroTexto"/>
        <xdr:cNvSpPr txBox="1">
          <a:spLocks noChangeArrowheads="1"/>
        </xdr:cNvSpPr>
      </xdr:nvSpPr>
      <xdr:spPr>
        <a:xfrm>
          <a:off x="9201150" y="9725025"/>
          <a:ext cx="72294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XXX XXXXX XXXXX XXXXXX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XXXXXX XXXXX</a:t>
          </a:r>
        </a:p>
      </xdr:txBody>
    </xdr:sp>
    <xdr:clientData/>
  </xdr:twoCellAnchor>
  <xdr:twoCellAnchor>
    <xdr:from>
      <xdr:col>0</xdr:col>
      <xdr:colOff>28575</xdr:colOff>
      <xdr:row>41</xdr:row>
      <xdr:rowOff>180975</xdr:rowOff>
    </xdr:from>
    <xdr:to>
      <xdr:col>1</xdr:col>
      <xdr:colOff>1000125</xdr:colOff>
      <xdr:row>45</xdr:row>
      <xdr:rowOff>19050</xdr:rowOff>
    </xdr:to>
    <xdr:sp>
      <xdr:nvSpPr>
        <xdr:cNvPr id="11" name="12 CuadroTexto"/>
        <xdr:cNvSpPr txBox="1">
          <a:spLocks noChangeArrowheads="1"/>
        </xdr:cNvSpPr>
      </xdr:nvSpPr>
      <xdr:spPr>
        <a:xfrm>
          <a:off x="28575" y="11039475"/>
          <a:ext cx="16287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XXXX/ZZZZ/aaaa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DIA/MES/AÑO
</a:t>
          </a:r>
        </a:p>
      </xdr:txBody>
    </xdr:sp>
    <xdr:clientData/>
  </xdr:twoCellAnchor>
  <xdr:twoCellAnchor>
    <xdr:from>
      <xdr:col>1</xdr:col>
      <xdr:colOff>1419225</xdr:colOff>
      <xdr:row>27</xdr:row>
      <xdr:rowOff>85725</xdr:rowOff>
    </xdr:from>
    <xdr:to>
      <xdr:col>2</xdr:col>
      <xdr:colOff>581025</xdr:colOff>
      <xdr:row>29</xdr:row>
      <xdr:rowOff>57150</xdr:rowOff>
    </xdr:to>
    <xdr:sp>
      <xdr:nvSpPr>
        <xdr:cNvPr id="12" name="13 Flecha izquierda y arriba"/>
        <xdr:cNvSpPr>
          <a:spLocks/>
        </xdr:cNvSpPr>
      </xdr:nvSpPr>
      <xdr:spPr>
        <a:xfrm rot="7628856">
          <a:off x="2076450" y="7943850"/>
          <a:ext cx="666750" cy="485775"/>
        </a:xfrm>
        <a:custGeom>
          <a:pathLst>
            <a:path h="666750" w="497961">
              <a:moveTo>
                <a:pt x="0" y="542260"/>
              </a:moveTo>
              <a:lnTo>
                <a:pt x="124490" y="417770"/>
              </a:lnTo>
              <a:lnTo>
                <a:pt x="124490" y="480015"/>
              </a:lnTo>
              <a:lnTo>
                <a:pt x="311226" y="480015"/>
              </a:lnTo>
              <a:lnTo>
                <a:pt x="311226" y="124490"/>
              </a:lnTo>
              <a:lnTo>
                <a:pt x="248981" y="124490"/>
              </a:lnTo>
              <a:lnTo>
                <a:pt x="373471" y="0"/>
              </a:lnTo>
              <a:lnTo>
                <a:pt x="497961" y="124490"/>
              </a:lnTo>
              <a:lnTo>
                <a:pt x="435716" y="124490"/>
              </a:lnTo>
              <a:lnTo>
                <a:pt x="435716" y="604505"/>
              </a:lnTo>
              <a:lnTo>
                <a:pt x="124490" y="604505"/>
              </a:lnTo>
              <a:lnTo>
                <a:pt x="124490" y="666750"/>
              </a:lnTo>
              <a:lnTo>
                <a:pt x="0" y="542260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228600</xdr:colOff>
      <xdr:row>20</xdr:row>
      <xdr:rowOff>9525</xdr:rowOff>
    </xdr:from>
    <xdr:to>
      <xdr:col>5</xdr:col>
      <xdr:colOff>885825</xdr:colOff>
      <xdr:row>31</xdr:row>
      <xdr:rowOff>28575</xdr:rowOff>
    </xdr:to>
    <xdr:sp>
      <xdr:nvSpPr>
        <xdr:cNvPr id="13" name="14 Flecha izquierda y arriba"/>
        <xdr:cNvSpPr>
          <a:spLocks/>
        </xdr:cNvSpPr>
      </xdr:nvSpPr>
      <xdr:spPr>
        <a:xfrm rot="16200000">
          <a:off x="4448175" y="6067425"/>
          <a:ext cx="657225" cy="2847975"/>
        </a:xfrm>
        <a:custGeom>
          <a:pathLst>
            <a:path h="654845" w="2893221">
              <a:moveTo>
                <a:pt x="0" y="491134"/>
              </a:moveTo>
              <a:lnTo>
                <a:pt x="163711" y="327423"/>
              </a:lnTo>
              <a:lnTo>
                <a:pt x="163711" y="409278"/>
              </a:lnTo>
              <a:lnTo>
                <a:pt x="2647654" y="409278"/>
              </a:lnTo>
              <a:lnTo>
                <a:pt x="2647654" y="163711"/>
              </a:lnTo>
              <a:lnTo>
                <a:pt x="2565799" y="163711"/>
              </a:lnTo>
              <a:lnTo>
                <a:pt x="2729510" y="0"/>
              </a:lnTo>
              <a:lnTo>
                <a:pt x="2893221" y="163711"/>
              </a:lnTo>
              <a:lnTo>
                <a:pt x="2811365" y="163711"/>
              </a:lnTo>
              <a:lnTo>
                <a:pt x="2811365" y="572989"/>
              </a:lnTo>
              <a:lnTo>
                <a:pt x="163711" y="572989"/>
              </a:lnTo>
              <a:lnTo>
                <a:pt x="163711" y="654845"/>
              </a:lnTo>
              <a:lnTo>
                <a:pt x="0" y="49113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581025</xdr:colOff>
      <xdr:row>26</xdr:row>
      <xdr:rowOff>76200</xdr:rowOff>
    </xdr:from>
    <xdr:to>
      <xdr:col>4</xdr:col>
      <xdr:colOff>352425</xdr:colOff>
      <xdr:row>27</xdr:row>
      <xdr:rowOff>228600</xdr:rowOff>
    </xdr:to>
    <xdr:sp>
      <xdr:nvSpPr>
        <xdr:cNvPr id="14" name="16 Flecha izquierda y arriba"/>
        <xdr:cNvSpPr>
          <a:spLocks/>
        </xdr:cNvSpPr>
      </xdr:nvSpPr>
      <xdr:spPr>
        <a:xfrm rot="5400000">
          <a:off x="3495675" y="7677150"/>
          <a:ext cx="447675" cy="409575"/>
        </a:xfrm>
        <a:custGeom>
          <a:pathLst>
            <a:path h="452437" w="416716">
              <a:moveTo>
                <a:pt x="0" y="348258"/>
              </a:moveTo>
              <a:lnTo>
                <a:pt x="104179" y="244079"/>
              </a:lnTo>
              <a:lnTo>
                <a:pt x="104179" y="296169"/>
              </a:lnTo>
              <a:lnTo>
                <a:pt x="260448" y="296169"/>
              </a:lnTo>
              <a:lnTo>
                <a:pt x="260448" y="104179"/>
              </a:lnTo>
              <a:lnTo>
                <a:pt x="208358" y="104179"/>
              </a:lnTo>
              <a:lnTo>
                <a:pt x="312537" y="0"/>
              </a:lnTo>
              <a:lnTo>
                <a:pt x="416716" y="104179"/>
              </a:lnTo>
              <a:lnTo>
                <a:pt x="364627" y="104179"/>
              </a:lnTo>
              <a:lnTo>
                <a:pt x="364627" y="400348"/>
              </a:lnTo>
              <a:lnTo>
                <a:pt x="104179" y="400348"/>
              </a:lnTo>
              <a:lnTo>
                <a:pt x="104179" y="452437"/>
              </a:lnTo>
              <a:lnTo>
                <a:pt x="0" y="348258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914400</xdr:colOff>
      <xdr:row>7</xdr:row>
      <xdr:rowOff>180975</xdr:rowOff>
    </xdr:from>
    <xdr:to>
      <xdr:col>16</xdr:col>
      <xdr:colOff>142875</xdr:colOff>
      <xdr:row>21</xdr:row>
      <xdr:rowOff>133350</xdr:rowOff>
    </xdr:to>
    <xdr:sp>
      <xdr:nvSpPr>
        <xdr:cNvPr id="15" name="18 Flecha doblada"/>
        <xdr:cNvSpPr>
          <a:spLocks/>
        </xdr:cNvSpPr>
      </xdr:nvSpPr>
      <xdr:spPr>
        <a:xfrm flipH="1">
          <a:off x="15516225" y="1962150"/>
          <a:ext cx="171450" cy="4486275"/>
        </a:xfrm>
        <a:custGeom>
          <a:pathLst>
            <a:path h="4482041" w="168011">
              <a:moveTo>
                <a:pt x="0" y="4482041"/>
              </a:moveTo>
              <a:lnTo>
                <a:pt x="0" y="94506"/>
              </a:lnTo>
              <a:cubicBezTo>
                <a:pt x="0" y="53910"/>
                <a:pt x="32909" y="21001"/>
                <a:pt x="73505" y="21001"/>
              </a:cubicBezTo>
              <a:lnTo>
                <a:pt x="126008" y="21001"/>
              </a:lnTo>
              <a:lnTo>
                <a:pt x="126008" y="0"/>
              </a:lnTo>
              <a:lnTo>
                <a:pt x="168011" y="42003"/>
              </a:lnTo>
              <a:lnTo>
                <a:pt x="126008" y="84006"/>
              </a:lnTo>
              <a:lnTo>
                <a:pt x="126008" y="63004"/>
              </a:lnTo>
              <a:lnTo>
                <a:pt x="73505" y="63004"/>
              </a:lnTo>
              <a:cubicBezTo>
                <a:pt x="56107" y="63004"/>
                <a:pt x="42003" y="77108"/>
                <a:pt x="42003" y="94506"/>
              </a:cubicBezTo>
              <a:lnTo>
                <a:pt x="42003" y="4482041"/>
              </a:lnTo>
              <a:lnTo>
                <a:pt x="0" y="4482041"/>
              </a:lnTo>
              <a:close/>
            </a:path>
          </a:pathLst>
        </a:custGeom>
        <a:solidFill>
          <a:srgbClr val="558ED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257175</xdr:colOff>
      <xdr:row>17</xdr:row>
      <xdr:rowOff>123825</xdr:rowOff>
    </xdr:from>
    <xdr:to>
      <xdr:col>16</xdr:col>
      <xdr:colOff>609600</xdr:colOff>
      <xdr:row>18</xdr:row>
      <xdr:rowOff>381000</xdr:rowOff>
    </xdr:to>
    <xdr:sp>
      <xdr:nvSpPr>
        <xdr:cNvPr id="16" name="19 Flecha izquierda y arriba"/>
        <xdr:cNvSpPr>
          <a:spLocks/>
        </xdr:cNvSpPr>
      </xdr:nvSpPr>
      <xdr:spPr>
        <a:xfrm>
          <a:off x="14859000" y="4857750"/>
          <a:ext cx="1295400" cy="514350"/>
        </a:xfrm>
        <a:custGeom>
          <a:pathLst>
            <a:path h="508808" w="1301750">
              <a:moveTo>
                <a:pt x="0" y="381606"/>
              </a:moveTo>
              <a:lnTo>
                <a:pt x="127202" y="254404"/>
              </a:lnTo>
              <a:lnTo>
                <a:pt x="127202" y="366968"/>
              </a:lnTo>
              <a:lnTo>
                <a:pt x="1159910" y="366968"/>
              </a:lnTo>
              <a:lnTo>
                <a:pt x="1159910" y="127202"/>
              </a:lnTo>
              <a:lnTo>
                <a:pt x="1047346" y="127202"/>
              </a:lnTo>
              <a:lnTo>
                <a:pt x="1174548" y="0"/>
              </a:lnTo>
              <a:lnTo>
                <a:pt x="1301750" y="127202"/>
              </a:lnTo>
              <a:lnTo>
                <a:pt x="1189186" y="127202"/>
              </a:lnTo>
              <a:lnTo>
                <a:pt x="1189186" y="396244"/>
              </a:lnTo>
              <a:lnTo>
                <a:pt x="127202" y="396244"/>
              </a:lnTo>
              <a:lnTo>
                <a:pt x="127202" y="508808"/>
              </a:lnTo>
              <a:lnTo>
                <a:pt x="0" y="3816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742950</xdr:colOff>
      <xdr:row>8</xdr:row>
      <xdr:rowOff>152400</xdr:rowOff>
    </xdr:from>
    <xdr:to>
      <xdr:col>12</xdr:col>
      <xdr:colOff>104775</xdr:colOff>
      <xdr:row>17</xdr:row>
      <xdr:rowOff>95250</xdr:rowOff>
    </xdr:to>
    <xdr:sp>
      <xdr:nvSpPr>
        <xdr:cNvPr id="1" name="3 Flecha doblada"/>
        <xdr:cNvSpPr>
          <a:spLocks/>
        </xdr:cNvSpPr>
      </xdr:nvSpPr>
      <xdr:spPr>
        <a:xfrm>
          <a:off x="11610975" y="2514600"/>
          <a:ext cx="0" cy="2314575"/>
        </a:xfrm>
        <a:custGeom>
          <a:pathLst>
            <a:path h="10000" w="10000">
              <a:moveTo>
                <a:pt x="0" y="10000"/>
              </a:moveTo>
              <a:lnTo>
                <a:pt x="0" y="0"/>
              </a:ln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0" y="0"/>
              </a:lnTo>
              <a:lnTo>
                <a:pt x="0" y="0"/>
              </a:lnTo>
              <a:lnTo>
                <a:pt x="0" y="10000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35</xdr:row>
      <xdr:rowOff>0</xdr:rowOff>
    </xdr:from>
    <xdr:to>
      <xdr:col>5</xdr:col>
      <xdr:colOff>219075</xdr:colOff>
      <xdr:row>38</xdr:row>
      <xdr:rowOff>190500</xdr:rowOff>
    </xdr:to>
    <xdr:sp>
      <xdr:nvSpPr>
        <xdr:cNvPr id="2" name="8 CuadroTexto"/>
        <xdr:cNvSpPr txBox="1">
          <a:spLocks noChangeArrowheads="1"/>
        </xdr:cNvSpPr>
      </xdr:nvSpPr>
      <xdr:spPr>
        <a:xfrm>
          <a:off x="57150" y="9715500"/>
          <a:ext cx="438150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XXX XXXXX XXXXX XXXXXX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ANALISTA DEL ÀREA</a:t>
          </a:r>
        </a:p>
      </xdr:txBody>
    </xdr:sp>
    <xdr:clientData/>
  </xdr:twoCellAnchor>
  <xdr:twoCellAnchor>
    <xdr:from>
      <xdr:col>5</xdr:col>
      <xdr:colOff>1343025</xdr:colOff>
      <xdr:row>35</xdr:row>
      <xdr:rowOff>0</xdr:rowOff>
    </xdr:from>
    <xdr:to>
      <xdr:col>9</xdr:col>
      <xdr:colOff>295275</xdr:colOff>
      <xdr:row>40</xdr:row>
      <xdr:rowOff>66675</xdr:rowOff>
    </xdr:to>
    <xdr:sp>
      <xdr:nvSpPr>
        <xdr:cNvPr id="3" name="9 CuadroTexto"/>
        <xdr:cNvSpPr txBox="1">
          <a:spLocks noChangeArrowheads="1"/>
        </xdr:cNvSpPr>
      </xdr:nvSpPr>
      <xdr:spPr>
        <a:xfrm>
          <a:off x="5562600" y="9715500"/>
          <a:ext cx="46005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XXX XXXXX XXXXX XXXXXX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ÀREA</a:t>
          </a:r>
        </a:p>
      </xdr:txBody>
    </xdr:sp>
    <xdr:clientData/>
  </xdr:twoCellAnchor>
  <xdr:twoCellAnchor>
    <xdr:from>
      <xdr:col>10</xdr:col>
      <xdr:colOff>533400</xdr:colOff>
      <xdr:row>35</xdr:row>
      <xdr:rowOff>9525</xdr:rowOff>
    </xdr:from>
    <xdr:to>
      <xdr:col>16</xdr:col>
      <xdr:colOff>885825</xdr:colOff>
      <xdr:row>40</xdr:row>
      <xdr:rowOff>76200</xdr:rowOff>
    </xdr:to>
    <xdr:sp>
      <xdr:nvSpPr>
        <xdr:cNvPr id="4" name="10 CuadroTexto"/>
        <xdr:cNvSpPr txBox="1">
          <a:spLocks noChangeArrowheads="1"/>
        </xdr:cNvSpPr>
      </xdr:nvSpPr>
      <xdr:spPr>
        <a:xfrm>
          <a:off x="11353800" y="9725025"/>
          <a:ext cx="50768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XXX XXXXX XXXXX XXXXXX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XXXXXX XXXXX</a:t>
          </a:r>
        </a:p>
      </xdr:txBody>
    </xdr:sp>
    <xdr:clientData/>
  </xdr:twoCellAnchor>
  <xdr:twoCellAnchor>
    <xdr:from>
      <xdr:col>0</xdr:col>
      <xdr:colOff>28575</xdr:colOff>
      <xdr:row>41</xdr:row>
      <xdr:rowOff>180975</xdr:rowOff>
    </xdr:from>
    <xdr:to>
      <xdr:col>1</xdr:col>
      <xdr:colOff>1000125</xdr:colOff>
      <xdr:row>45</xdr:row>
      <xdr:rowOff>19050</xdr:rowOff>
    </xdr:to>
    <xdr:sp>
      <xdr:nvSpPr>
        <xdr:cNvPr id="5" name="11 CuadroTexto"/>
        <xdr:cNvSpPr txBox="1">
          <a:spLocks noChangeArrowheads="1"/>
        </xdr:cNvSpPr>
      </xdr:nvSpPr>
      <xdr:spPr>
        <a:xfrm>
          <a:off x="28575" y="11039475"/>
          <a:ext cx="16287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XXXX/ZZZZ/aaaa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DIA/MES/AÑO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="85" zoomScaleNormal="85" zoomScalePageLayoutView="0" workbookViewId="0" topLeftCell="G4">
      <selection activeCell="S22" sqref="S22"/>
    </sheetView>
  </sheetViews>
  <sheetFormatPr defaultColWidth="11.421875" defaultRowHeight="15"/>
  <cols>
    <col min="1" max="1" width="14.28125" style="0" customWidth="1"/>
    <col min="2" max="2" width="19.8515625" style="17" customWidth="1"/>
    <col min="3" max="3" width="11.28125" style="50" customWidth="1"/>
    <col min="4" max="4" width="10.140625" style="5" customWidth="1"/>
    <col min="5" max="5" width="9.421875" style="5" customWidth="1"/>
    <col min="6" max="6" width="32.00390625" style="13" customWidth="1"/>
    <col min="7" max="7" width="25.140625" style="13" customWidth="1"/>
    <col min="8" max="8" width="9.7109375" style="56" customWidth="1"/>
    <col min="9" max="9" width="17.8515625" style="13" customWidth="1"/>
    <col min="10" max="10" width="14.28125" style="13" customWidth="1"/>
    <col min="11" max="11" width="11.8515625" style="88" customWidth="1"/>
    <col min="12" max="12" width="13.8515625" style="15" customWidth="1"/>
    <col min="13" max="13" width="21.421875" style="34" customWidth="1"/>
    <col min="14" max="14" width="14.140625" style="82" customWidth="1"/>
    <col min="15" max="15" width="13.8515625" style="21" customWidth="1"/>
    <col min="16" max="16" width="17.57421875" style="21" customWidth="1"/>
    <col min="17" max="17" width="12.00390625" style="21" customWidth="1"/>
  </cols>
  <sheetData>
    <row r="1" spans="1:16" s="1" customFormat="1" ht="15" customHeight="1">
      <c r="A1" s="228" t="s">
        <v>49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s="1" customFormat="1" ht="1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1:16" s="1" customFormat="1" ht="15" customHeight="1">
      <c r="A3" s="228" t="s">
        <v>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1:16" s="1" customFormat="1" ht="15" customHeight="1">
      <c r="A4" s="228" t="s">
        <v>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1:17" s="1" customFormat="1" ht="21.75" customHeight="1">
      <c r="A5" s="22"/>
      <c r="B5" s="23"/>
      <c r="C5" s="46"/>
      <c r="D5" s="24"/>
      <c r="E5" s="24"/>
      <c r="F5" s="76"/>
      <c r="G5" s="76"/>
      <c r="H5" s="31"/>
      <c r="I5" s="25"/>
      <c r="J5" s="25"/>
      <c r="K5" s="83"/>
      <c r="L5" s="25"/>
      <c r="M5" s="31"/>
      <c r="N5" s="78"/>
      <c r="O5" s="26"/>
      <c r="P5" s="26"/>
      <c r="Q5" s="26"/>
    </row>
    <row r="6" spans="1:16" s="4" customFormat="1" ht="27.75" customHeight="1">
      <c r="A6" s="229" t="s">
        <v>50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</row>
    <row r="7" spans="1:16" s="1" customFormat="1" ht="25.5" customHeight="1">
      <c r="A7" s="2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</row>
    <row r="8" spans="2:17" s="1" customFormat="1" ht="21.75" customHeight="1">
      <c r="B8" s="18"/>
      <c r="C8" s="47"/>
      <c r="F8" s="11"/>
      <c r="G8" s="11"/>
      <c r="H8" s="53"/>
      <c r="I8" s="11"/>
      <c r="J8" s="11"/>
      <c r="K8" s="84"/>
      <c r="L8" s="11"/>
      <c r="M8" s="32"/>
      <c r="N8" s="79"/>
      <c r="O8" s="20"/>
      <c r="P8" s="20"/>
      <c r="Q8" s="20"/>
    </row>
    <row r="9" spans="1:17" s="2" customFormat="1" ht="45.75" customHeight="1">
      <c r="A9" s="6" t="s">
        <v>3</v>
      </c>
      <c r="B9" s="12" t="s">
        <v>19</v>
      </c>
      <c r="C9" s="48" t="s">
        <v>4</v>
      </c>
      <c r="D9" s="8" t="s">
        <v>1</v>
      </c>
      <c r="E9" s="8" t="s">
        <v>0</v>
      </c>
      <c r="F9" s="12" t="s">
        <v>20</v>
      </c>
      <c r="G9" s="12" t="s">
        <v>18</v>
      </c>
      <c r="H9" s="54" t="s">
        <v>4</v>
      </c>
      <c r="I9" s="12" t="s">
        <v>17</v>
      </c>
      <c r="J9" s="94" t="s">
        <v>60</v>
      </c>
      <c r="K9" s="54" t="s">
        <v>39</v>
      </c>
      <c r="L9" s="12" t="s">
        <v>6</v>
      </c>
      <c r="M9" s="7" t="s">
        <v>34</v>
      </c>
      <c r="N9" s="54" t="s">
        <v>21</v>
      </c>
      <c r="O9" s="27" t="s">
        <v>22</v>
      </c>
      <c r="P9" s="27" t="s">
        <v>47</v>
      </c>
      <c r="Q9" s="27" t="s">
        <v>48</v>
      </c>
    </row>
    <row r="10" spans="1:17" s="1" customFormat="1" ht="22.5" customHeight="1">
      <c r="A10" s="3">
        <v>1</v>
      </c>
      <c r="B10" s="92" t="s">
        <v>57</v>
      </c>
      <c r="C10" s="33" t="s">
        <v>15</v>
      </c>
      <c r="D10" s="3"/>
      <c r="E10" s="3">
        <v>1</v>
      </c>
      <c r="F10" s="3" t="s">
        <v>33</v>
      </c>
      <c r="G10" s="3" t="s">
        <v>58</v>
      </c>
      <c r="H10" s="33" t="s">
        <v>15</v>
      </c>
      <c r="I10" s="93" t="s">
        <v>23</v>
      </c>
      <c r="J10" s="3">
        <v>1</v>
      </c>
      <c r="K10" s="80" t="s">
        <v>40</v>
      </c>
      <c r="L10" s="3" t="s">
        <v>45</v>
      </c>
      <c r="M10" s="33" t="s">
        <v>16</v>
      </c>
      <c r="N10" s="33">
        <v>330</v>
      </c>
      <c r="O10" s="72">
        <v>330</v>
      </c>
      <c r="P10" s="96">
        <f>O10*4</f>
        <v>1320</v>
      </c>
      <c r="Q10" s="96">
        <f>O10*12</f>
        <v>3960</v>
      </c>
    </row>
    <row r="11" spans="1:17" s="1" customFormat="1" ht="22.5" customHeight="1">
      <c r="A11" s="3">
        <v>2</v>
      </c>
      <c r="B11" s="92" t="s">
        <v>29</v>
      </c>
      <c r="C11" s="33" t="s">
        <v>15</v>
      </c>
      <c r="D11" s="3">
        <v>1</v>
      </c>
      <c r="E11" s="3"/>
      <c r="F11" s="3" t="s">
        <v>52</v>
      </c>
      <c r="G11" s="3" t="s">
        <v>59</v>
      </c>
      <c r="H11" s="33" t="s">
        <v>15</v>
      </c>
      <c r="I11" s="93" t="s">
        <v>24</v>
      </c>
      <c r="J11" s="3">
        <v>1</v>
      </c>
      <c r="K11" s="80" t="s">
        <v>40</v>
      </c>
      <c r="L11" s="3" t="s">
        <v>45</v>
      </c>
      <c r="M11" s="33" t="s">
        <v>16</v>
      </c>
      <c r="N11" s="33">
        <v>500</v>
      </c>
      <c r="O11" s="72">
        <v>500</v>
      </c>
      <c r="P11" s="96">
        <f>O11*4</f>
        <v>2000</v>
      </c>
      <c r="Q11" s="96">
        <f>O11*12</f>
        <v>6000</v>
      </c>
    </row>
    <row r="12" spans="1:17" s="1" customFormat="1" ht="21" customHeight="1">
      <c r="A12" s="101">
        <v>3</v>
      </c>
      <c r="B12" s="103" t="s">
        <v>30</v>
      </c>
      <c r="C12" s="105" t="s">
        <v>15</v>
      </c>
      <c r="D12" s="60">
        <v>1</v>
      </c>
      <c r="E12" s="220"/>
      <c r="F12" s="60" t="s">
        <v>27</v>
      </c>
      <c r="G12" s="97" t="s">
        <v>53</v>
      </c>
      <c r="H12" s="98"/>
      <c r="I12" s="97" t="s">
        <v>55</v>
      </c>
      <c r="J12" s="97">
        <v>1</v>
      </c>
      <c r="K12" s="100" t="s">
        <v>40</v>
      </c>
      <c r="L12" s="60" t="s">
        <v>45</v>
      </c>
      <c r="M12" s="105" t="s">
        <v>16</v>
      </c>
      <c r="N12" s="99">
        <v>270</v>
      </c>
      <c r="O12" s="107">
        <f>N12+N13</f>
        <v>670</v>
      </c>
      <c r="P12" s="107">
        <f>O12*4</f>
        <v>2680</v>
      </c>
      <c r="Q12" s="107">
        <f>O12*12</f>
        <v>8040</v>
      </c>
    </row>
    <row r="13" spans="1:17" s="1" customFormat="1" ht="18" customHeight="1">
      <c r="A13" s="102"/>
      <c r="B13" s="104"/>
      <c r="C13" s="106"/>
      <c r="D13" s="104"/>
      <c r="E13" s="221"/>
      <c r="F13" s="104"/>
      <c r="G13" s="97" t="s">
        <v>54</v>
      </c>
      <c r="H13" s="98" t="s">
        <v>15</v>
      </c>
      <c r="I13" s="97" t="s">
        <v>56</v>
      </c>
      <c r="J13" s="97">
        <v>1</v>
      </c>
      <c r="K13" s="99">
        <v>16</v>
      </c>
      <c r="L13" s="104"/>
      <c r="M13" s="106"/>
      <c r="N13" s="99">
        <v>400</v>
      </c>
      <c r="O13" s="108"/>
      <c r="P13" s="108"/>
      <c r="Q13" s="108"/>
    </row>
    <row r="14" spans="1:17" s="1" customFormat="1" ht="22.5" customHeight="1">
      <c r="A14" s="3">
        <v>4</v>
      </c>
      <c r="B14" s="92" t="s">
        <v>63</v>
      </c>
      <c r="C14" s="33" t="s">
        <v>15</v>
      </c>
      <c r="D14" s="3"/>
      <c r="E14" s="3">
        <v>1</v>
      </c>
      <c r="F14" s="3" t="s">
        <v>28</v>
      </c>
      <c r="G14" s="3" t="s">
        <v>31</v>
      </c>
      <c r="H14" s="33"/>
      <c r="I14" s="93" t="s">
        <v>25</v>
      </c>
      <c r="J14" s="3">
        <v>1</v>
      </c>
      <c r="K14" s="80" t="s">
        <v>40</v>
      </c>
      <c r="L14" s="3" t="s">
        <v>45</v>
      </c>
      <c r="M14" s="33" t="s">
        <v>16</v>
      </c>
      <c r="N14" s="33">
        <v>270</v>
      </c>
      <c r="O14" s="72">
        <v>270</v>
      </c>
      <c r="P14" s="96">
        <f>O14*4</f>
        <v>1080</v>
      </c>
      <c r="Q14" s="96">
        <f>O14*12</f>
        <v>3240</v>
      </c>
    </row>
    <row r="15" spans="1:17" s="1" customFormat="1" ht="22.5" customHeight="1" thickBot="1">
      <c r="A15" s="3">
        <v>5</v>
      </c>
      <c r="B15" s="92" t="s">
        <v>12</v>
      </c>
      <c r="C15" s="33" t="s">
        <v>15</v>
      </c>
      <c r="D15" s="3">
        <v>1</v>
      </c>
      <c r="E15" s="3"/>
      <c r="F15" s="3" t="s">
        <v>51</v>
      </c>
      <c r="G15" s="3" t="s">
        <v>32</v>
      </c>
      <c r="H15" s="33" t="s">
        <v>15</v>
      </c>
      <c r="I15" s="93" t="s">
        <v>26</v>
      </c>
      <c r="J15" s="3">
        <v>1</v>
      </c>
      <c r="K15" s="163">
        <v>15</v>
      </c>
      <c r="L15" s="60" t="s">
        <v>45</v>
      </c>
      <c r="M15" s="61" t="s">
        <v>16</v>
      </c>
      <c r="N15" s="61">
        <v>600</v>
      </c>
      <c r="O15" s="73">
        <v>600</v>
      </c>
      <c r="P15" s="96">
        <f>O15*4</f>
        <v>2400</v>
      </c>
      <c r="Q15" s="96">
        <f>O15*12</f>
        <v>7200</v>
      </c>
    </row>
    <row r="16" spans="1:17" s="1" customFormat="1" ht="19.5" customHeight="1" thickBot="1">
      <c r="A16" s="77"/>
      <c r="B16" s="19"/>
      <c r="C16" s="49"/>
      <c r="D16" s="44">
        <f>SUM(D10:D15)</f>
        <v>3</v>
      </c>
      <c r="E16" s="44">
        <v>2</v>
      </c>
      <c r="F16" s="16"/>
      <c r="G16" s="14"/>
      <c r="H16" s="55"/>
      <c r="I16" s="14"/>
      <c r="J16" s="44">
        <v>6</v>
      </c>
      <c r="K16" s="85"/>
      <c r="L16" s="10"/>
      <c r="M16" s="37" t="s">
        <v>5</v>
      </c>
      <c r="N16" s="81"/>
      <c r="O16" s="74">
        <f>SUM(O10:O15)</f>
        <v>2370</v>
      </c>
      <c r="P16" s="75">
        <f>SUM(P10:P15)</f>
        <v>9480</v>
      </c>
      <c r="Q16" s="75">
        <f>SUM(Q10:Q15)</f>
        <v>28440</v>
      </c>
    </row>
    <row r="17" spans="4:13" ht="20.25" customHeight="1">
      <c r="D17" s="9"/>
      <c r="E17" s="9"/>
      <c r="H17" s="57" t="s">
        <v>11</v>
      </c>
      <c r="I17" s="38" t="s">
        <v>35</v>
      </c>
      <c r="J17" s="58"/>
      <c r="K17" s="86"/>
      <c r="L17" s="39"/>
      <c r="M17" s="40"/>
    </row>
    <row r="18" spans="3:13" ht="20.25" customHeight="1">
      <c r="C18" s="51" t="s">
        <v>37</v>
      </c>
      <c r="E18" s="9"/>
      <c r="I18" s="41" t="s">
        <v>36</v>
      </c>
      <c r="J18" s="59"/>
      <c r="K18" s="87"/>
      <c r="L18" s="42"/>
      <c r="M18" s="43"/>
    </row>
    <row r="19" spans="4:17" ht="20.25" customHeight="1">
      <c r="D19" s="9"/>
      <c r="E19" s="9"/>
      <c r="N19" s="34"/>
      <c r="O19" s="231"/>
      <c r="P19" s="231"/>
      <c r="Q19" s="231"/>
    </row>
    <row r="20" spans="2:18" ht="20.25" customHeight="1">
      <c r="B20" s="15"/>
      <c r="D20" s="9"/>
      <c r="E20" s="45" t="s">
        <v>13</v>
      </c>
      <c r="K20" s="230" t="s">
        <v>46</v>
      </c>
      <c r="L20" s="230"/>
      <c r="M20" s="230"/>
      <c r="R20" s="95"/>
    </row>
    <row r="21" spans="4:5" ht="20.25" customHeight="1">
      <c r="D21" s="9"/>
      <c r="E21" s="45" t="s">
        <v>61</v>
      </c>
    </row>
    <row r="22" spans="4:5" ht="20.25" customHeight="1">
      <c r="D22" s="9"/>
      <c r="E22" s="45" t="s">
        <v>14</v>
      </c>
    </row>
    <row r="23" spans="3:13" ht="20.25" customHeight="1">
      <c r="C23" s="52"/>
      <c r="D23" s="9"/>
      <c r="E23" s="9"/>
      <c r="G23" s="66"/>
      <c r="H23" s="222" t="s">
        <v>62</v>
      </c>
      <c r="I23" s="222"/>
      <c r="J23" s="69"/>
      <c r="K23" s="89"/>
      <c r="L23" s="65"/>
      <c r="M23" s="63"/>
    </row>
    <row r="24" spans="4:13" ht="20.25" customHeight="1">
      <c r="D24" s="9"/>
      <c r="E24" s="9"/>
      <c r="G24" s="65"/>
      <c r="H24" s="70" t="s">
        <v>38</v>
      </c>
      <c r="I24" s="67"/>
      <c r="J24" s="67"/>
      <c r="K24" s="90"/>
      <c r="L24" s="68"/>
      <c r="M24" s="62"/>
    </row>
    <row r="25" spans="4:11" ht="20.25" customHeight="1">
      <c r="D25" s="9"/>
      <c r="E25" s="9"/>
      <c r="H25" s="71"/>
      <c r="I25" s="64"/>
      <c r="J25" s="64"/>
      <c r="K25" s="91"/>
    </row>
    <row r="26" spans="1:16" s="29" customFormat="1" ht="16.5" customHeight="1">
      <c r="A26" s="227" t="s">
        <v>9</v>
      </c>
      <c r="B26" s="227"/>
      <c r="C26" s="227"/>
      <c r="D26" s="227"/>
      <c r="E26" s="227"/>
      <c r="F26" s="227"/>
      <c r="G26" s="227"/>
      <c r="H26" s="224" t="s">
        <v>9</v>
      </c>
      <c r="I26" s="224"/>
      <c r="J26" s="224"/>
      <c r="K26" s="224"/>
      <c r="L26" s="28"/>
      <c r="M26" s="224" t="s">
        <v>9</v>
      </c>
      <c r="N26" s="224"/>
      <c r="O26" s="224"/>
      <c r="P26" s="224"/>
    </row>
    <row r="27" spans="1:16" s="29" customFormat="1" ht="17.25" customHeight="1">
      <c r="A27" s="219" t="s">
        <v>41</v>
      </c>
      <c r="B27" s="219"/>
      <c r="C27" s="219"/>
      <c r="D27" s="219"/>
      <c r="E27" s="219"/>
      <c r="F27" s="219"/>
      <c r="G27" s="219"/>
      <c r="H27" s="225" t="s">
        <v>42</v>
      </c>
      <c r="I27" s="225"/>
      <c r="J27" s="225"/>
      <c r="K27" s="225"/>
      <c r="L27" s="30"/>
      <c r="M27" s="225" t="s">
        <v>42</v>
      </c>
      <c r="N27" s="225"/>
      <c r="O27" s="225"/>
      <c r="P27" s="225"/>
    </row>
    <row r="28" spans="1:16" s="29" customFormat="1" ht="15" customHeight="1">
      <c r="A28" s="227"/>
      <c r="B28" s="227"/>
      <c r="C28" s="227"/>
      <c r="D28" s="227"/>
      <c r="E28" s="227"/>
      <c r="F28" s="227"/>
      <c r="G28" s="227"/>
      <c r="H28" s="225" t="s">
        <v>43</v>
      </c>
      <c r="I28" s="225"/>
      <c r="J28" s="225"/>
      <c r="K28" s="225"/>
      <c r="L28" s="30"/>
      <c r="M28" s="225" t="s">
        <v>44</v>
      </c>
      <c r="N28" s="225"/>
      <c r="O28" s="225"/>
      <c r="P28" s="225"/>
    </row>
    <row r="29" spans="4:17" ht="20.25" customHeight="1">
      <c r="D29" s="9"/>
      <c r="E29" s="9"/>
      <c r="H29" s="223"/>
      <c r="I29" s="223"/>
      <c r="J29" s="223"/>
      <c r="K29" s="223"/>
      <c r="M29" s="226"/>
      <c r="N29" s="226"/>
      <c r="O29" s="226"/>
      <c r="P29" s="226"/>
      <c r="Q29"/>
    </row>
    <row r="30" ht="15">
      <c r="A30" s="35" t="s">
        <v>10</v>
      </c>
    </row>
    <row r="31" ht="15" customHeight="1">
      <c r="A31" s="36">
        <v>42219</v>
      </c>
    </row>
  </sheetData>
  <sheetProtection/>
  <mergeCells count="21">
    <mergeCell ref="B7:P7"/>
    <mergeCell ref="H28:K28"/>
    <mergeCell ref="H27:K27"/>
    <mergeCell ref="A26:G26"/>
    <mergeCell ref="A1:P1"/>
    <mergeCell ref="A2:P2"/>
    <mergeCell ref="A3:P3"/>
    <mergeCell ref="A4:P4"/>
    <mergeCell ref="A6:P6"/>
    <mergeCell ref="K20:M20"/>
    <mergeCell ref="O19:Q19"/>
    <mergeCell ref="A27:G27"/>
    <mergeCell ref="E12:E13"/>
    <mergeCell ref="H23:I23"/>
    <mergeCell ref="H29:K29"/>
    <mergeCell ref="M26:P26"/>
    <mergeCell ref="M27:P27"/>
    <mergeCell ref="M28:P28"/>
    <mergeCell ref="M29:P29"/>
    <mergeCell ref="A28:G28"/>
    <mergeCell ref="H26:K26"/>
  </mergeCells>
  <printOptions horizontalCentered="1"/>
  <pageMargins left="0" right="0" top="0.7874015748031497" bottom="0.7874015748031497" header="0" footer="0"/>
  <pageSetup fitToHeight="0" fitToWidth="0"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85" zoomScaleNormal="85" zoomScaleSheetLayoutView="90" zoomScalePageLayoutView="0" workbookViewId="0" topLeftCell="A1">
      <selection activeCell="R19" sqref="R19"/>
    </sheetView>
  </sheetViews>
  <sheetFormatPr defaultColWidth="11.421875" defaultRowHeight="15"/>
  <cols>
    <col min="1" max="1" width="9.8515625" style="0" customWidth="1"/>
    <col min="2" max="2" width="22.57421875" style="17" bestFit="1" customWidth="1"/>
    <col min="3" max="3" width="11.28125" style="50" customWidth="1"/>
    <col min="4" max="4" width="10.140625" style="5" customWidth="1"/>
    <col min="5" max="5" width="9.421875" style="5" customWidth="1"/>
    <col min="6" max="6" width="32.00390625" style="13" customWidth="1"/>
    <col min="7" max="7" width="25.140625" style="13" customWidth="1"/>
    <col min="8" max="8" width="9.7109375" style="56" customWidth="1"/>
    <col min="9" max="9" width="21.140625" style="13" customWidth="1"/>
    <col min="10" max="10" width="12.421875" style="13" customWidth="1"/>
    <col min="11" max="11" width="11.8515625" style="88" customWidth="1"/>
    <col min="12" max="12" width="13.8515625" style="15" hidden="1" customWidth="1"/>
    <col min="13" max="13" width="21.421875" style="34" hidden="1" customWidth="1"/>
    <col min="14" max="14" width="14.140625" style="82" customWidth="1"/>
    <col min="15" max="15" width="13.8515625" style="21" customWidth="1"/>
    <col min="16" max="16" width="12.00390625" style="21" hidden="1" customWidth="1"/>
    <col min="18" max="18" width="10.140625" style="0" customWidth="1"/>
  </cols>
  <sheetData>
    <row r="1" spans="1:15" s="1" customFormat="1" ht="15" customHeight="1">
      <c r="A1" s="228" t="s">
        <v>49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s="1" customFormat="1" ht="1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s="1" customFormat="1" ht="15" customHeight="1">
      <c r="A3" s="228" t="s">
        <v>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5" s="1" customFormat="1" ht="15" customHeight="1">
      <c r="A4" s="228" t="s">
        <v>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16" s="1" customFormat="1" ht="21.75" customHeight="1">
      <c r="A5" s="22"/>
      <c r="B5" s="23"/>
      <c r="C5" s="46"/>
      <c r="D5" s="24"/>
      <c r="E5" s="24"/>
      <c r="F5" s="76"/>
      <c r="G5" s="76"/>
      <c r="H5" s="31"/>
      <c r="I5" s="25"/>
      <c r="L5" s="25"/>
      <c r="M5" s="31"/>
      <c r="N5" s="78"/>
      <c r="O5" s="26"/>
      <c r="P5" s="26"/>
    </row>
    <row r="6" spans="1:15" s="4" customFormat="1" ht="36.75" customHeight="1">
      <c r="A6" s="233" t="s">
        <v>80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</row>
    <row r="7" spans="2:16" s="1" customFormat="1" ht="21.75" customHeight="1">
      <c r="B7" s="18"/>
      <c r="C7" s="47"/>
      <c r="F7" s="11"/>
      <c r="G7" s="11"/>
      <c r="H7" s="53"/>
      <c r="I7" s="11"/>
      <c r="J7" s="11"/>
      <c r="K7" s="84"/>
      <c r="L7" s="11"/>
      <c r="M7" s="32"/>
      <c r="N7" s="79"/>
      <c r="O7" s="20"/>
      <c r="P7" s="20"/>
    </row>
    <row r="8" spans="1:16" s="115" customFormat="1" ht="45.75" customHeight="1">
      <c r="A8" s="6" t="s">
        <v>3</v>
      </c>
      <c r="B8" s="12" t="s">
        <v>19</v>
      </c>
      <c r="C8" s="48" t="s">
        <v>81</v>
      </c>
      <c r="D8" s="8" t="s">
        <v>1</v>
      </c>
      <c r="E8" s="8" t="s">
        <v>0</v>
      </c>
      <c r="F8" s="12" t="s">
        <v>20</v>
      </c>
      <c r="G8" s="12" t="s">
        <v>18</v>
      </c>
      <c r="H8" s="54" t="s">
        <v>81</v>
      </c>
      <c r="I8" s="12" t="s">
        <v>17</v>
      </c>
      <c r="J8" s="94" t="s">
        <v>67</v>
      </c>
      <c r="K8" s="54" t="s">
        <v>39</v>
      </c>
      <c r="L8" s="12" t="s">
        <v>6</v>
      </c>
      <c r="M8" s="7" t="s">
        <v>34</v>
      </c>
      <c r="N8" s="54" t="s">
        <v>68</v>
      </c>
      <c r="O8" s="27" t="s">
        <v>69</v>
      </c>
      <c r="P8" s="27" t="s">
        <v>48</v>
      </c>
    </row>
    <row r="9" spans="1:16" s="1" customFormat="1" ht="22.5" customHeight="1">
      <c r="A9" s="116">
        <v>1</v>
      </c>
      <c r="B9" s="125" t="s">
        <v>57</v>
      </c>
      <c r="C9" s="118" t="s">
        <v>15</v>
      </c>
      <c r="D9" s="116"/>
      <c r="E9" s="116">
        <v>1</v>
      </c>
      <c r="F9" s="116" t="s">
        <v>33</v>
      </c>
      <c r="G9" s="117" t="s">
        <v>58</v>
      </c>
      <c r="H9" s="118" t="s">
        <v>15</v>
      </c>
      <c r="I9" s="119" t="s">
        <v>23</v>
      </c>
      <c r="J9" s="116">
        <v>1</v>
      </c>
      <c r="K9" s="120" t="s">
        <v>40</v>
      </c>
      <c r="L9" s="116" t="s">
        <v>45</v>
      </c>
      <c r="M9" s="118" t="s">
        <v>16</v>
      </c>
      <c r="N9" s="151">
        <v>330</v>
      </c>
      <c r="O9" s="151">
        <f>N9</f>
        <v>330</v>
      </c>
      <c r="P9" s="96">
        <f>O9*12</f>
        <v>3960</v>
      </c>
    </row>
    <row r="10" spans="1:16" s="1" customFormat="1" ht="22.5" customHeight="1">
      <c r="A10" s="116">
        <v>2</v>
      </c>
      <c r="B10" s="125" t="s">
        <v>29</v>
      </c>
      <c r="C10" s="118" t="s">
        <v>15</v>
      </c>
      <c r="D10" s="116">
        <v>1</v>
      </c>
      <c r="E10" s="116"/>
      <c r="F10" s="116" t="s">
        <v>52</v>
      </c>
      <c r="G10" s="117" t="s">
        <v>59</v>
      </c>
      <c r="H10" s="118" t="s">
        <v>15</v>
      </c>
      <c r="I10" s="119" t="s">
        <v>24</v>
      </c>
      <c r="J10" s="116">
        <v>1</v>
      </c>
      <c r="K10" s="120" t="s">
        <v>40</v>
      </c>
      <c r="L10" s="116" t="s">
        <v>45</v>
      </c>
      <c r="M10" s="118" t="s">
        <v>16</v>
      </c>
      <c r="N10" s="151">
        <v>500</v>
      </c>
      <c r="O10" s="151">
        <f>N10</f>
        <v>500</v>
      </c>
      <c r="P10" s="96">
        <f>O10*12</f>
        <v>6000</v>
      </c>
    </row>
    <row r="11" spans="1:16" s="1" customFormat="1" ht="21" customHeight="1">
      <c r="A11" s="234">
        <v>3</v>
      </c>
      <c r="B11" s="235" t="s">
        <v>30</v>
      </c>
      <c r="C11" s="236" t="s">
        <v>15</v>
      </c>
      <c r="D11" s="234">
        <v>1</v>
      </c>
      <c r="E11" s="234"/>
      <c r="F11" s="234" t="s">
        <v>27</v>
      </c>
      <c r="G11" s="144" t="s">
        <v>53</v>
      </c>
      <c r="H11" s="122"/>
      <c r="I11" s="121" t="s">
        <v>55</v>
      </c>
      <c r="J11" s="121">
        <v>1</v>
      </c>
      <c r="K11" s="123" t="s">
        <v>40</v>
      </c>
      <c r="L11" s="116" t="s">
        <v>45</v>
      </c>
      <c r="M11" s="157" t="s">
        <v>16</v>
      </c>
      <c r="N11" s="152">
        <v>270</v>
      </c>
      <c r="O11" s="237">
        <f>SUM(N11:N13)</f>
        <v>1270</v>
      </c>
      <c r="P11" s="109">
        <f>O11*12</f>
        <v>15240</v>
      </c>
    </row>
    <row r="12" spans="1:16" s="1" customFormat="1" ht="18" customHeight="1">
      <c r="A12" s="234"/>
      <c r="B12" s="235"/>
      <c r="C12" s="236"/>
      <c r="D12" s="234"/>
      <c r="E12" s="234"/>
      <c r="F12" s="234"/>
      <c r="G12" s="144" t="s">
        <v>54</v>
      </c>
      <c r="H12" s="122" t="s">
        <v>15</v>
      </c>
      <c r="I12" s="121" t="s">
        <v>56</v>
      </c>
      <c r="J12" s="121">
        <v>1</v>
      </c>
      <c r="K12" s="124">
        <v>16</v>
      </c>
      <c r="L12" s="125"/>
      <c r="M12" s="157"/>
      <c r="N12" s="152">
        <v>400</v>
      </c>
      <c r="O12" s="237"/>
      <c r="P12" s="110"/>
    </row>
    <row r="13" spans="1:16" s="1" customFormat="1" ht="18" customHeight="1">
      <c r="A13" s="234"/>
      <c r="B13" s="235"/>
      <c r="C13" s="236"/>
      <c r="D13" s="234"/>
      <c r="E13" s="234"/>
      <c r="F13" s="234"/>
      <c r="G13" s="144" t="s">
        <v>64</v>
      </c>
      <c r="H13" s="122" t="s">
        <v>15</v>
      </c>
      <c r="I13" s="121" t="s">
        <v>65</v>
      </c>
      <c r="J13" s="121">
        <v>1</v>
      </c>
      <c r="K13" s="124">
        <v>15</v>
      </c>
      <c r="L13" s="125"/>
      <c r="M13" s="157"/>
      <c r="N13" s="152">
        <v>600</v>
      </c>
      <c r="O13" s="237"/>
      <c r="P13" s="111"/>
    </row>
    <row r="14" spans="1:16" s="1" customFormat="1" ht="22.5" customHeight="1">
      <c r="A14" s="116">
        <v>4</v>
      </c>
      <c r="B14" s="125" t="s">
        <v>63</v>
      </c>
      <c r="C14" s="118" t="s">
        <v>15</v>
      </c>
      <c r="D14" s="116"/>
      <c r="E14" s="116">
        <v>1</v>
      </c>
      <c r="F14" s="116" t="s">
        <v>28</v>
      </c>
      <c r="G14" s="117" t="s">
        <v>31</v>
      </c>
      <c r="H14" s="118"/>
      <c r="I14" s="119" t="s">
        <v>55</v>
      </c>
      <c r="J14" s="116">
        <v>1</v>
      </c>
      <c r="K14" s="120" t="s">
        <v>40</v>
      </c>
      <c r="L14" s="116" t="s">
        <v>45</v>
      </c>
      <c r="M14" s="118" t="s">
        <v>16</v>
      </c>
      <c r="N14" s="151">
        <v>270</v>
      </c>
      <c r="O14" s="151">
        <f>N14</f>
        <v>270</v>
      </c>
      <c r="P14" s="96">
        <f>O14*12</f>
        <v>3240</v>
      </c>
    </row>
    <row r="15" spans="1:16" s="1" customFormat="1" ht="22.5" customHeight="1">
      <c r="A15" s="116">
        <v>5</v>
      </c>
      <c r="B15" s="125" t="s">
        <v>12</v>
      </c>
      <c r="C15" s="118" t="s">
        <v>15</v>
      </c>
      <c r="D15" s="116">
        <v>1</v>
      </c>
      <c r="E15" s="116"/>
      <c r="F15" s="116" t="s">
        <v>51</v>
      </c>
      <c r="G15" s="117" t="s">
        <v>32</v>
      </c>
      <c r="H15" s="118" t="s">
        <v>15</v>
      </c>
      <c r="I15" s="119" t="s">
        <v>65</v>
      </c>
      <c r="J15" s="116">
        <v>1</v>
      </c>
      <c r="K15" s="158">
        <v>15</v>
      </c>
      <c r="L15" s="116" t="s">
        <v>45</v>
      </c>
      <c r="M15" s="118" t="s">
        <v>16</v>
      </c>
      <c r="N15" s="151">
        <v>600</v>
      </c>
      <c r="O15" s="151">
        <f>N15</f>
        <v>600</v>
      </c>
      <c r="P15" s="96">
        <f>O15*12</f>
        <v>7200</v>
      </c>
    </row>
    <row r="16" spans="1:16" s="1" customFormat="1" ht="19.5" customHeight="1" thickBot="1">
      <c r="A16" s="126"/>
      <c r="B16" s="127"/>
      <c r="C16" s="128"/>
      <c r="D16" s="155">
        <f>SUM(D9:D15)</f>
        <v>3</v>
      </c>
      <c r="E16" s="155">
        <f>SUM(E9:E15)</f>
        <v>2</v>
      </c>
      <c r="F16" s="129"/>
      <c r="G16" s="130"/>
      <c r="H16" s="131"/>
      <c r="I16" s="130"/>
      <c r="J16" s="155">
        <f>SUM(J9:J15)</f>
        <v>7</v>
      </c>
      <c r="K16" s="132"/>
      <c r="L16" s="132">
        <f>SUM(L9:L15)</f>
        <v>0</v>
      </c>
      <c r="M16" s="132">
        <f>SUM(M9:M15)</f>
        <v>0</v>
      </c>
      <c r="N16" s="156">
        <f>SUM(N9:N15)</f>
        <v>2970</v>
      </c>
      <c r="O16" s="156">
        <f>SUM(O9:O15)</f>
        <v>2970</v>
      </c>
      <c r="P16" s="75">
        <f>SUM(P9:P15)</f>
        <v>35640</v>
      </c>
    </row>
    <row r="17" spans="1:15" ht="20.25" customHeight="1" thickBot="1">
      <c r="A17" s="133"/>
      <c r="B17" s="134"/>
      <c r="C17" s="135"/>
      <c r="D17" s="238">
        <f>D16+E16</f>
        <v>5</v>
      </c>
      <c r="E17" s="238"/>
      <c r="F17" s="136"/>
      <c r="G17" s="136"/>
      <c r="H17" s="267" t="s">
        <v>62</v>
      </c>
      <c r="I17" s="268"/>
      <c r="J17" s="138"/>
      <c r="K17" s="139"/>
      <c r="L17" s="140"/>
      <c r="M17" s="141"/>
      <c r="N17" s="142"/>
      <c r="O17" s="143"/>
    </row>
    <row r="18" spans="3:13" ht="20.25" customHeight="1" thickBot="1">
      <c r="C18" s="269" t="s">
        <v>82</v>
      </c>
      <c r="D18" s="270"/>
      <c r="E18" s="270"/>
      <c r="F18" s="271"/>
      <c r="I18" s="113"/>
      <c r="J18" s="113"/>
      <c r="K18" s="114"/>
      <c r="L18" s="214"/>
      <c r="M18" s="215"/>
    </row>
    <row r="19" spans="2:16" ht="45.75" customHeight="1" thickBot="1">
      <c r="B19" s="239" t="s">
        <v>79</v>
      </c>
      <c r="C19" s="240"/>
      <c r="D19" s="240"/>
      <c r="E19" s="241"/>
      <c r="I19" s="218" t="s">
        <v>83</v>
      </c>
      <c r="K19" s="242" t="s">
        <v>73</v>
      </c>
      <c r="L19" s="243"/>
      <c r="M19" s="243"/>
      <c r="N19" s="244"/>
      <c r="O19" s="231"/>
      <c r="P19" s="231"/>
    </row>
    <row r="20" spans="2:17" ht="38.25" customHeight="1">
      <c r="B20" s="216" t="s">
        <v>17</v>
      </c>
      <c r="C20" s="217" t="s">
        <v>70</v>
      </c>
      <c r="D20" s="274" t="s">
        <v>71</v>
      </c>
      <c r="E20" s="274"/>
      <c r="J20" s="145"/>
      <c r="L20" s="112"/>
      <c r="M20" s="112"/>
      <c r="Q20" s="95"/>
    </row>
    <row r="21" spans="2:5" ht="20.25" customHeight="1" thickBot="1">
      <c r="B21" s="149" t="s">
        <v>25</v>
      </c>
      <c r="C21" s="150">
        <f>COUNTIF(I$9:I$15,"PREESCOLAR ")</f>
        <v>2</v>
      </c>
      <c r="D21" s="257">
        <v>540</v>
      </c>
      <c r="E21" s="257"/>
    </row>
    <row r="22" spans="2:15" ht="20.25" customHeight="1">
      <c r="B22" s="149" t="s">
        <v>23</v>
      </c>
      <c r="C22" s="150">
        <f>COUNTIF(I$9:I$15,"PRIMARIA")</f>
        <v>1</v>
      </c>
      <c r="D22" s="257">
        <v>330</v>
      </c>
      <c r="E22" s="257"/>
      <c r="G22" s="288" t="s">
        <v>84</v>
      </c>
      <c r="H22" s="290"/>
      <c r="I22" s="291"/>
      <c r="K22" s="248" t="s">
        <v>78</v>
      </c>
      <c r="L22" s="249"/>
      <c r="M22" s="249"/>
      <c r="N22" s="249"/>
      <c r="O22" s="250"/>
    </row>
    <row r="23" spans="2:15" ht="20.25" customHeight="1" thickBot="1">
      <c r="B23" s="149" t="s">
        <v>56</v>
      </c>
      <c r="C23" s="150">
        <f>COUNTIF(I9:I15,"MEDIA")</f>
        <v>1</v>
      </c>
      <c r="D23" s="257">
        <v>400</v>
      </c>
      <c r="E23" s="257"/>
      <c r="G23" s="289" t="s">
        <v>85</v>
      </c>
      <c r="H23" s="292"/>
      <c r="I23" s="293"/>
      <c r="K23" s="251"/>
      <c r="L23" s="252"/>
      <c r="M23" s="252"/>
      <c r="N23" s="252"/>
      <c r="O23" s="253"/>
    </row>
    <row r="24" spans="2:15" ht="20.25" customHeight="1">
      <c r="B24" s="149" t="s">
        <v>24</v>
      </c>
      <c r="C24" s="150">
        <f>COUNTIF(I9:I15,"ESPECIAL")</f>
        <v>1</v>
      </c>
      <c r="D24" s="257">
        <v>500</v>
      </c>
      <c r="E24" s="258"/>
      <c r="F24" s="261" t="s">
        <v>75</v>
      </c>
      <c r="K24" s="251"/>
      <c r="L24" s="252"/>
      <c r="M24" s="252"/>
      <c r="N24" s="252"/>
      <c r="O24" s="253"/>
    </row>
    <row r="25" spans="2:15" ht="20.25" customHeight="1" thickBot="1">
      <c r="B25" s="149" t="s">
        <v>65</v>
      </c>
      <c r="C25" s="150">
        <f>COUNTIF(I9:I15,"UNIVERSITARIO")</f>
        <v>2</v>
      </c>
      <c r="D25" s="257">
        <v>1200</v>
      </c>
      <c r="E25" s="258"/>
      <c r="F25" s="262"/>
      <c r="K25" s="254"/>
      <c r="L25" s="255"/>
      <c r="M25" s="255"/>
      <c r="N25" s="255"/>
      <c r="O25" s="256"/>
    </row>
    <row r="26" spans="2:6" ht="20.25" customHeight="1" thickBot="1">
      <c r="B26" s="160" t="s">
        <v>77</v>
      </c>
      <c r="C26" s="147">
        <f>SUM(C21:C25)</f>
        <v>7</v>
      </c>
      <c r="D26" s="272">
        <f>SUM(D21:E25)</f>
        <v>2970</v>
      </c>
      <c r="E26" s="273"/>
      <c r="F26" s="263"/>
    </row>
    <row r="27" spans="2:13" ht="20.25" customHeight="1" thickBot="1">
      <c r="B27" s="153"/>
      <c r="C27" s="154"/>
      <c r="D27" s="10"/>
      <c r="E27" s="16"/>
      <c r="J27" s="69"/>
      <c r="K27" s="89"/>
      <c r="L27" s="65"/>
      <c r="M27" s="63"/>
    </row>
    <row r="28" spans="2:13" ht="25.5" customHeight="1" thickBot="1">
      <c r="B28" s="153"/>
      <c r="C28" s="154"/>
      <c r="D28" s="10"/>
      <c r="E28" s="259" t="s">
        <v>76</v>
      </c>
      <c r="F28" s="260"/>
      <c r="G28" s="45"/>
      <c r="H28" s="13"/>
      <c r="J28" s="69"/>
      <c r="K28" s="89"/>
      <c r="L28" s="65"/>
      <c r="M28" s="63"/>
    </row>
    <row r="29" spans="2:13" ht="20.25" customHeight="1" thickBot="1">
      <c r="B29" s="153"/>
      <c r="C29" s="154"/>
      <c r="D29" s="10"/>
      <c r="E29" s="203"/>
      <c r="F29" s="203"/>
      <c r="G29" s="45"/>
      <c r="H29" s="264" t="s">
        <v>38</v>
      </c>
      <c r="I29" s="265"/>
      <c r="J29" s="266"/>
      <c r="K29" s="89"/>
      <c r="L29" s="65"/>
      <c r="M29" s="63"/>
    </row>
    <row r="30" spans="2:13" ht="20.25" customHeight="1" thickBot="1">
      <c r="B30" s="153"/>
      <c r="C30" s="245" t="s">
        <v>74</v>
      </c>
      <c r="D30" s="246"/>
      <c r="E30" s="247"/>
      <c r="F30" s="213"/>
      <c r="G30" s="45"/>
      <c r="H30" s="13"/>
      <c r="J30" s="69"/>
      <c r="K30" s="89"/>
      <c r="L30" s="65"/>
      <c r="M30" s="63"/>
    </row>
    <row r="31" spans="2:13" ht="20.25" customHeight="1">
      <c r="B31" s="153"/>
      <c r="C31" s="154"/>
      <c r="D31" s="10"/>
      <c r="E31" s="16"/>
      <c r="G31" s="45"/>
      <c r="H31" s="13"/>
      <c r="J31" s="69"/>
      <c r="K31" s="89"/>
      <c r="L31" s="65"/>
      <c r="M31" s="63"/>
    </row>
    <row r="32" spans="4:13" ht="20.25" customHeight="1">
      <c r="D32" s="9"/>
      <c r="E32" s="9"/>
      <c r="G32" s="203"/>
      <c r="K32" s="90"/>
      <c r="L32" s="68"/>
      <c r="M32" s="62"/>
    </row>
    <row r="33" spans="6:7" ht="15">
      <c r="F33" s="203"/>
      <c r="G33" s="203"/>
    </row>
    <row r="34" spans="6:7" ht="15">
      <c r="F34" s="203"/>
      <c r="G34" s="203"/>
    </row>
  </sheetData>
  <sheetProtection/>
  <autoFilter ref="A8:P32"/>
  <mergeCells count="32">
    <mergeCell ref="D20:E20"/>
    <mergeCell ref="D21:E21"/>
    <mergeCell ref="D22:E22"/>
    <mergeCell ref="G22:I22"/>
    <mergeCell ref="G23:I23"/>
    <mergeCell ref="C30:E30"/>
    <mergeCell ref="K22:O25"/>
    <mergeCell ref="D23:E23"/>
    <mergeCell ref="D24:E24"/>
    <mergeCell ref="D25:E25"/>
    <mergeCell ref="E28:F28"/>
    <mergeCell ref="F24:F26"/>
    <mergeCell ref="H29:J29"/>
    <mergeCell ref="D26:E26"/>
    <mergeCell ref="F11:F13"/>
    <mergeCell ref="O11:O13"/>
    <mergeCell ref="D17:E17"/>
    <mergeCell ref="B19:E19"/>
    <mergeCell ref="K19:N19"/>
    <mergeCell ref="O19:P19"/>
    <mergeCell ref="H17:I17"/>
    <mergeCell ref="C18:F18"/>
    <mergeCell ref="A1:O1"/>
    <mergeCell ref="A2:O2"/>
    <mergeCell ref="A3:O3"/>
    <mergeCell ref="A4:O4"/>
    <mergeCell ref="A6:O6"/>
    <mergeCell ref="A11:A13"/>
    <mergeCell ref="B11:B13"/>
    <mergeCell ref="C11:C13"/>
    <mergeCell ref="D11:D13"/>
    <mergeCell ref="E11:E13"/>
  </mergeCells>
  <conditionalFormatting sqref="B27:B31">
    <cfRule type="duplicateValues" priority="2" dxfId="8">
      <formula>AND(COUNTIF($B$27:$B$31,B27)&gt;1,NOT(ISBLANK(B27)))</formula>
    </cfRule>
  </conditionalFormatting>
  <conditionalFormatting sqref="C20:C26">
    <cfRule type="cellIs" priority="1" dxfId="8" operator="equal" stopIfTrue="1">
      <formula>13510581</formula>
    </cfRule>
  </conditionalFormatting>
  <printOptions horizontalCentered="1"/>
  <pageMargins left="0" right="0" top="0.7874015748031497" bottom="0.7874015748031497" header="0" footer="0"/>
  <pageSetup fitToHeight="0" fitToWidth="0" horizontalDpi="600" verticalDpi="600" orientation="landscape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="90" zoomScaleNormal="85" zoomScaleSheetLayoutView="90" zoomScalePageLayoutView="0" workbookViewId="0" topLeftCell="A1">
      <selection activeCell="A6" sqref="A6:O6"/>
    </sheetView>
  </sheetViews>
  <sheetFormatPr defaultColWidth="11.421875" defaultRowHeight="15"/>
  <cols>
    <col min="1" max="1" width="9.8515625" style="0" customWidth="1"/>
    <col min="2" max="2" width="22.57421875" style="17" bestFit="1" customWidth="1"/>
    <col min="3" max="3" width="11.28125" style="50" customWidth="1"/>
    <col min="4" max="4" width="10.140625" style="5" customWidth="1"/>
    <col min="5" max="5" width="9.421875" style="5" customWidth="1"/>
    <col min="6" max="6" width="32.00390625" style="13" customWidth="1"/>
    <col min="7" max="7" width="25.140625" style="13" customWidth="1"/>
    <col min="8" max="8" width="9.7109375" style="56" customWidth="1"/>
    <col min="9" max="9" width="17.8515625" style="13" customWidth="1"/>
    <col min="10" max="10" width="14.28125" style="13" customWidth="1"/>
    <col min="11" max="11" width="11.8515625" style="88" customWidth="1"/>
    <col min="12" max="12" width="13.8515625" style="15" hidden="1" customWidth="1"/>
    <col min="13" max="13" width="21.421875" style="34" hidden="1" customWidth="1"/>
    <col min="14" max="14" width="14.140625" style="82" customWidth="1"/>
    <col min="15" max="15" width="13.8515625" style="21" customWidth="1"/>
    <col min="16" max="16" width="12.00390625" style="21" hidden="1" customWidth="1"/>
    <col min="18" max="18" width="10.140625" style="0" customWidth="1"/>
  </cols>
  <sheetData>
    <row r="1" spans="1:15" s="1" customFormat="1" ht="15" customHeight="1">
      <c r="A1" s="228" t="s">
        <v>49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s="1" customFormat="1" ht="1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s="1" customFormat="1" ht="15" customHeight="1">
      <c r="A3" s="228" t="s">
        <v>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5" s="1" customFormat="1" ht="15" customHeight="1">
      <c r="A4" s="228" t="s">
        <v>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16" s="1" customFormat="1" ht="21.75" customHeight="1">
      <c r="A5" s="22"/>
      <c r="B5" s="23"/>
      <c r="C5" s="46"/>
      <c r="D5" s="24"/>
      <c r="E5" s="24"/>
      <c r="F5" s="76"/>
      <c r="G5" s="76"/>
      <c r="H5" s="31"/>
      <c r="I5" s="25"/>
      <c r="L5" s="25"/>
      <c r="M5" s="31"/>
      <c r="N5" s="78"/>
      <c r="O5" s="26"/>
      <c r="P5" s="26"/>
    </row>
    <row r="6" spans="1:15" s="4" customFormat="1" ht="36.75" customHeight="1">
      <c r="A6" s="233" t="s">
        <v>80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</row>
    <row r="7" spans="2:16" s="1" customFormat="1" ht="21.75" customHeight="1">
      <c r="B7" s="18"/>
      <c r="C7" s="47"/>
      <c r="F7" s="11"/>
      <c r="G7" s="11"/>
      <c r="H7" s="53"/>
      <c r="I7" s="11"/>
      <c r="J7" s="11"/>
      <c r="K7" s="84"/>
      <c r="L7" s="11"/>
      <c r="M7" s="32"/>
      <c r="N7" s="79"/>
      <c r="O7" s="20"/>
      <c r="P7" s="20"/>
    </row>
    <row r="8" spans="1:16" s="115" customFormat="1" ht="45.75" customHeight="1">
      <c r="A8" s="6" t="s">
        <v>3</v>
      </c>
      <c r="B8" s="12" t="s">
        <v>19</v>
      </c>
      <c r="C8" s="48" t="s">
        <v>4</v>
      </c>
      <c r="D8" s="8" t="s">
        <v>1</v>
      </c>
      <c r="E8" s="8" t="s">
        <v>0</v>
      </c>
      <c r="F8" s="12" t="s">
        <v>20</v>
      </c>
      <c r="G8" s="12" t="s">
        <v>18</v>
      </c>
      <c r="H8" s="54" t="s">
        <v>4</v>
      </c>
      <c r="I8" s="12" t="s">
        <v>17</v>
      </c>
      <c r="J8" s="94" t="s">
        <v>67</v>
      </c>
      <c r="K8" s="54" t="s">
        <v>39</v>
      </c>
      <c r="L8" s="12" t="s">
        <v>6</v>
      </c>
      <c r="M8" s="7" t="s">
        <v>34</v>
      </c>
      <c r="N8" s="54" t="s">
        <v>68</v>
      </c>
      <c r="O8" s="27" t="s">
        <v>69</v>
      </c>
      <c r="P8" s="27" t="s">
        <v>48</v>
      </c>
    </row>
    <row r="9" spans="1:16" s="1" customFormat="1" ht="22.5" customHeight="1">
      <c r="A9" s="116">
        <v>1</v>
      </c>
      <c r="B9" s="125" t="s">
        <v>57</v>
      </c>
      <c r="C9" s="118" t="s">
        <v>15</v>
      </c>
      <c r="D9" s="116"/>
      <c r="E9" s="116">
        <v>1</v>
      </c>
      <c r="F9" s="116" t="s">
        <v>33</v>
      </c>
      <c r="G9" s="117" t="s">
        <v>58</v>
      </c>
      <c r="H9" s="118" t="s">
        <v>15</v>
      </c>
      <c r="I9" s="119" t="s">
        <v>23</v>
      </c>
      <c r="J9" s="116">
        <v>1</v>
      </c>
      <c r="K9" s="120" t="s">
        <v>40</v>
      </c>
      <c r="L9" s="116" t="s">
        <v>45</v>
      </c>
      <c r="M9" s="118" t="s">
        <v>16</v>
      </c>
      <c r="N9" s="151">
        <v>330</v>
      </c>
      <c r="O9" s="151">
        <f>N9</f>
        <v>330</v>
      </c>
      <c r="P9" s="96">
        <f>O9*12</f>
        <v>3960</v>
      </c>
    </row>
    <row r="10" spans="1:16" s="1" customFormat="1" ht="22.5" customHeight="1">
      <c r="A10" s="116">
        <v>2</v>
      </c>
      <c r="B10" s="125" t="s">
        <v>29</v>
      </c>
      <c r="C10" s="118" t="s">
        <v>15</v>
      </c>
      <c r="D10" s="116">
        <v>1</v>
      </c>
      <c r="E10" s="116"/>
      <c r="F10" s="116" t="s">
        <v>52</v>
      </c>
      <c r="G10" s="117" t="s">
        <v>59</v>
      </c>
      <c r="H10" s="118" t="s">
        <v>15</v>
      </c>
      <c r="I10" s="119" t="s">
        <v>24</v>
      </c>
      <c r="J10" s="116">
        <v>1</v>
      </c>
      <c r="K10" s="120" t="s">
        <v>40</v>
      </c>
      <c r="L10" s="116" t="s">
        <v>45</v>
      </c>
      <c r="M10" s="118" t="s">
        <v>16</v>
      </c>
      <c r="N10" s="151">
        <v>500</v>
      </c>
      <c r="O10" s="151">
        <f>N10</f>
        <v>500</v>
      </c>
      <c r="P10" s="96">
        <f>O10*12</f>
        <v>6000</v>
      </c>
    </row>
    <row r="11" spans="1:16" s="1" customFormat="1" ht="21" customHeight="1">
      <c r="A11" s="234">
        <v>3</v>
      </c>
      <c r="B11" s="235" t="s">
        <v>30</v>
      </c>
      <c r="C11" s="236" t="s">
        <v>15</v>
      </c>
      <c r="D11" s="234">
        <v>1</v>
      </c>
      <c r="E11" s="234"/>
      <c r="F11" s="234" t="s">
        <v>27</v>
      </c>
      <c r="G11" s="204" t="s">
        <v>53</v>
      </c>
      <c r="H11" s="205"/>
      <c r="I11" s="206" t="s">
        <v>55</v>
      </c>
      <c r="J11" s="206">
        <v>1</v>
      </c>
      <c r="K11" s="207" t="s">
        <v>40</v>
      </c>
      <c r="L11" s="208" t="s">
        <v>45</v>
      </c>
      <c r="M11" s="209" t="s">
        <v>16</v>
      </c>
      <c r="N11" s="210">
        <v>270</v>
      </c>
      <c r="O11" s="237">
        <f>SUM(N11:N13)</f>
        <v>1270</v>
      </c>
      <c r="P11" s="109">
        <f>O11*12</f>
        <v>15240</v>
      </c>
    </row>
    <row r="12" spans="1:16" s="1" customFormat="1" ht="18" customHeight="1">
      <c r="A12" s="234"/>
      <c r="B12" s="235"/>
      <c r="C12" s="236"/>
      <c r="D12" s="234"/>
      <c r="E12" s="234"/>
      <c r="F12" s="234"/>
      <c r="G12" s="204" t="s">
        <v>54</v>
      </c>
      <c r="H12" s="205" t="s">
        <v>15</v>
      </c>
      <c r="I12" s="206" t="s">
        <v>56</v>
      </c>
      <c r="J12" s="206">
        <v>1</v>
      </c>
      <c r="K12" s="211">
        <v>16</v>
      </c>
      <c r="L12" s="212"/>
      <c r="M12" s="209"/>
      <c r="N12" s="210">
        <v>400</v>
      </c>
      <c r="O12" s="237"/>
      <c r="P12" s="110"/>
    </row>
    <row r="13" spans="1:16" s="1" customFormat="1" ht="18" customHeight="1">
      <c r="A13" s="234"/>
      <c r="B13" s="235"/>
      <c r="C13" s="236"/>
      <c r="D13" s="234"/>
      <c r="E13" s="234"/>
      <c r="F13" s="234"/>
      <c r="G13" s="204" t="s">
        <v>64</v>
      </c>
      <c r="H13" s="205" t="s">
        <v>15</v>
      </c>
      <c r="I13" s="206" t="s">
        <v>65</v>
      </c>
      <c r="J13" s="206">
        <v>1</v>
      </c>
      <c r="K13" s="211">
        <v>15</v>
      </c>
      <c r="L13" s="212"/>
      <c r="M13" s="209"/>
      <c r="N13" s="210">
        <v>600</v>
      </c>
      <c r="O13" s="237"/>
      <c r="P13" s="111"/>
    </row>
    <row r="14" spans="1:16" s="1" customFormat="1" ht="22.5" customHeight="1">
      <c r="A14" s="116">
        <v>4</v>
      </c>
      <c r="B14" s="125" t="s">
        <v>63</v>
      </c>
      <c r="C14" s="118" t="s">
        <v>15</v>
      </c>
      <c r="D14" s="116"/>
      <c r="E14" s="116">
        <v>1</v>
      </c>
      <c r="F14" s="116" t="s">
        <v>28</v>
      </c>
      <c r="G14" s="117" t="s">
        <v>31</v>
      </c>
      <c r="H14" s="118"/>
      <c r="I14" s="119" t="s">
        <v>55</v>
      </c>
      <c r="J14" s="116">
        <v>1</v>
      </c>
      <c r="K14" s="120" t="s">
        <v>40</v>
      </c>
      <c r="L14" s="116" t="s">
        <v>45</v>
      </c>
      <c r="M14" s="118" t="s">
        <v>16</v>
      </c>
      <c r="N14" s="151">
        <v>270</v>
      </c>
      <c r="O14" s="151">
        <f>N14</f>
        <v>270</v>
      </c>
      <c r="P14" s="96">
        <f>O14*12</f>
        <v>3240</v>
      </c>
    </row>
    <row r="15" spans="1:16" s="1" customFormat="1" ht="22.5" customHeight="1">
      <c r="A15" s="116">
        <v>5</v>
      </c>
      <c r="B15" s="125" t="s">
        <v>12</v>
      </c>
      <c r="C15" s="118" t="s">
        <v>15</v>
      </c>
      <c r="D15" s="116">
        <v>1</v>
      </c>
      <c r="E15" s="116"/>
      <c r="F15" s="116" t="s">
        <v>51</v>
      </c>
      <c r="G15" s="117" t="s">
        <v>32</v>
      </c>
      <c r="H15" s="118" t="s">
        <v>15</v>
      </c>
      <c r="I15" s="119" t="s">
        <v>65</v>
      </c>
      <c r="J15" s="116">
        <v>1</v>
      </c>
      <c r="K15" s="158">
        <v>15</v>
      </c>
      <c r="L15" s="116" t="s">
        <v>45</v>
      </c>
      <c r="M15" s="118" t="s">
        <v>16</v>
      </c>
      <c r="N15" s="151">
        <v>600</v>
      </c>
      <c r="O15" s="151">
        <f>N15</f>
        <v>600</v>
      </c>
      <c r="P15" s="96">
        <f>O15*12</f>
        <v>7200</v>
      </c>
    </row>
    <row r="16" spans="1:16" s="1" customFormat="1" ht="19.5" customHeight="1">
      <c r="A16" s="126"/>
      <c r="B16" s="127"/>
      <c r="C16" s="128"/>
      <c r="D16" s="155">
        <f>SUM(D9:D15)</f>
        <v>3</v>
      </c>
      <c r="E16" s="155">
        <f>SUM(E9:E15)</f>
        <v>2</v>
      </c>
      <c r="F16" s="129"/>
      <c r="G16" s="130"/>
      <c r="H16" s="131"/>
      <c r="I16" s="130"/>
      <c r="J16" s="155">
        <f>SUM(J9:J15)</f>
        <v>7</v>
      </c>
      <c r="K16" s="132"/>
      <c r="L16" s="132">
        <f>SUM(L9:L15)</f>
        <v>0</v>
      </c>
      <c r="M16" s="132">
        <f>SUM(M9:M15)</f>
        <v>0</v>
      </c>
      <c r="N16" s="156">
        <f>SUM(N9:N15)</f>
        <v>2970</v>
      </c>
      <c r="O16" s="156">
        <f>SUM(O9:O15)</f>
        <v>2970</v>
      </c>
      <c r="P16" s="75">
        <f>SUM(P9:P15)</f>
        <v>35640</v>
      </c>
    </row>
    <row r="17" spans="1:15" ht="20.25" customHeight="1">
      <c r="A17" s="133"/>
      <c r="B17" s="134"/>
      <c r="C17" s="135"/>
      <c r="D17" s="275">
        <f>D16+E16</f>
        <v>5</v>
      </c>
      <c r="E17" s="275"/>
      <c r="F17" s="136"/>
      <c r="G17" s="136"/>
      <c r="H17" s="137"/>
      <c r="I17" s="138"/>
      <c r="J17" s="138"/>
      <c r="K17" s="139"/>
      <c r="L17" s="140"/>
      <c r="M17" s="141"/>
      <c r="N17" s="142"/>
      <c r="O17" s="143"/>
    </row>
    <row r="18" spans="3:13" ht="20.25" customHeight="1">
      <c r="C18" s="146"/>
      <c r="E18" s="9"/>
      <c r="I18" s="113"/>
      <c r="J18" s="113"/>
      <c r="K18" s="114"/>
      <c r="L18" s="42"/>
      <c r="M18" s="43"/>
    </row>
    <row r="19" spans="2:16" ht="45.75" customHeight="1">
      <c r="B19" s="276" t="s">
        <v>79</v>
      </c>
      <c r="C19" s="276"/>
      <c r="D19" s="276"/>
      <c r="E19" s="276"/>
      <c r="K19" s="277"/>
      <c r="L19" s="277"/>
      <c r="M19" s="277"/>
      <c r="N19" s="277"/>
      <c r="O19" s="231"/>
      <c r="P19" s="231"/>
    </row>
    <row r="20" spans="2:17" ht="38.25" customHeight="1">
      <c r="B20" s="147" t="s">
        <v>17</v>
      </c>
      <c r="C20" s="148" t="s">
        <v>70</v>
      </c>
      <c r="D20" s="279" t="s">
        <v>71</v>
      </c>
      <c r="E20" s="279"/>
      <c r="I20" s="145"/>
      <c r="J20" s="145"/>
      <c r="L20" s="112"/>
      <c r="M20" s="112"/>
      <c r="Q20" s="95"/>
    </row>
    <row r="21" spans="2:5" ht="20.25" customHeight="1">
      <c r="B21" s="149" t="s">
        <v>25</v>
      </c>
      <c r="C21" s="150">
        <f>COUNTIF(I$9:I$15,"PREESCOLAR ")</f>
        <v>2</v>
      </c>
      <c r="D21" s="257">
        <v>540</v>
      </c>
      <c r="E21" s="257"/>
    </row>
    <row r="22" spans="2:5" ht="20.25" customHeight="1">
      <c r="B22" s="149" t="s">
        <v>23</v>
      </c>
      <c r="C22" s="150">
        <f>COUNTIF(I$9:I$15,"PRIMARIA")</f>
        <v>1</v>
      </c>
      <c r="D22" s="257">
        <v>330</v>
      </c>
      <c r="E22" s="257"/>
    </row>
    <row r="23" spans="2:5" ht="20.25" customHeight="1">
      <c r="B23" s="149" t="s">
        <v>56</v>
      </c>
      <c r="C23" s="150">
        <f>COUNTIF(I9:I15,"MEDIA")</f>
        <v>1</v>
      </c>
      <c r="D23" s="257">
        <v>400</v>
      </c>
      <c r="E23" s="257"/>
    </row>
    <row r="24" spans="2:5" ht="20.25" customHeight="1">
      <c r="B24" s="149" t="s">
        <v>24</v>
      </c>
      <c r="C24" s="150">
        <f>COUNTIF(I9:I15,"ESPECIAL")</f>
        <v>1</v>
      </c>
      <c r="D24" s="257">
        <v>500</v>
      </c>
      <c r="E24" s="257"/>
    </row>
    <row r="25" spans="2:5" ht="20.25" customHeight="1">
      <c r="B25" s="149" t="s">
        <v>65</v>
      </c>
      <c r="C25" s="150">
        <f>COUNTIF(I9:I15,"UNIVERSITARIO")</f>
        <v>2</v>
      </c>
      <c r="D25" s="257">
        <v>1200</v>
      </c>
      <c r="E25" s="257"/>
    </row>
    <row r="26" spans="2:8" ht="20.25" customHeight="1">
      <c r="B26" s="160" t="s">
        <v>77</v>
      </c>
      <c r="C26" s="147">
        <f>SUM(C21:C25)</f>
        <v>7</v>
      </c>
      <c r="D26" s="272">
        <f>SUM(D21:E25)</f>
        <v>2970</v>
      </c>
      <c r="E26" s="278"/>
      <c r="G26" s="45"/>
      <c r="H26" s="13"/>
    </row>
    <row r="27" spans="2:10" ht="20.25" customHeight="1">
      <c r="B27" s="153"/>
      <c r="C27" s="154"/>
      <c r="D27" s="10"/>
      <c r="E27" s="16"/>
      <c r="G27" s="45"/>
      <c r="H27" s="13"/>
      <c r="J27" s="69"/>
    </row>
    <row r="28" spans="2:13" ht="20.25" customHeight="1">
      <c r="B28" s="153"/>
      <c r="C28" s="154"/>
      <c r="D28" s="10"/>
      <c r="E28" s="16"/>
      <c r="F28" s="203"/>
      <c r="G28" s="45"/>
      <c r="H28" s="13"/>
      <c r="J28" s="69"/>
      <c r="K28" s="89"/>
      <c r="L28" s="65"/>
      <c r="M28" s="63"/>
    </row>
    <row r="29" spans="2:13" ht="20.25" customHeight="1">
      <c r="B29" s="153"/>
      <c r="C29" s="154"/>
      <c r="D29" s="10"/>
      <c r="E29" s="16"/>
      <c r="F29" s="203"/>
      <c r="G29" s="45"/>
      <c r="H29" s="70"/>
      <c r="I29" s="67"/>
      <c r="J29" s="67"/>
      <c r="K29" s="89"/>
      <c r="L29" s="65"/>
      <c r="M29" s="63"/>
    </row>
    <row r="30" spans="2:13" ht="20.25" customHeight="1">
      <c r="B30" s="153"/>
      <c r="C30" s="154"/>
      <c r="D30" s="130"/>
      <c r="E30" s="130"/>
      <c r="F30" s="130"/>
      <c r="G30" s="45"/>
      <c r="H30" s="13"/>
      <c r="J30" s="69"/>
      <c r="K30" s="89"/>
      <c r="L30" s="65"/>
      <c r="M30" s="63"/>
    </row>
    <row r="31" spans="2:13" ht="20.25" customHeight="1">
      <c r="B31" s="153"/>
      <c r="C31" s="154"/>
      <c r="D31" s="10"/>
      <c r="E31" s="16"/>
      <c r="G31" s="45"/>
      <c r="H31" s="13"/>
      <c r="J31" s="69"/>
      <c r="K31" s="89"/>
      <c r="L31" s="65"/>
      <c r="M31" s="63"/>
    </row>
    <row r="32" spans="4:13" ht="20.25" customHeight="1">
      <c r="D32" s="9"/>
      <c r="E32" s="9"/>
      <c r="F32" s="203"/>
      <c r="G32" s="203"/>
      <c r="K32" s="90"/>
      <c r="L32" s="68"/>
      <c r="M32" s="62"/>
    </row>
    <row r="33" spans="6:7" ht="15">
      <c r="F33" s="203"/>
      <c r="G33" s="203"/>
    </row>
    <row r="34" spans="6:7" ht="15">
      <c r="F34" s="203"/>
      <c r="G34" s="203"/>
    </row>
  </sheetData>
  <sheetProtection/>
  <autoFilter ref="A8:P32"/>
  <mergeCells count="23">
    <mergeCell ref="D26:E26"/>
    <mergeCell ref="D20:E20"/>
    <mergeCell ref="D21:E21"/>
    <mergeCell ref="D22:E22"/>
    <mergeCell ref="D23:E23"/>
    <mergeCell ref="D24:E24"/>
    <mergeCell ref="D25:E25"/>
    <mergeCell ref="F11:F13"/>
    <mergeCell ref="O11:O13"/>
    <mergeCell ref="D17:E17"/>
    <mergeCell ref="B19:E19"/>
    <mergeCell ref="K19:N19"/>
    <mergeCell ref="O19:P19"/>
    <mergeCell ref="A1:O1"/>
    <mergeCell ref="A2:O2"/>
    <mergeCell ref="A3:O3"/>
    <mergeCell ref="A4:O4"/>
    <mergeCell ref="A6:O6"/>
    <mergeCell ref="A11:A13"/>
    <mergeCell ref="B11:B13"/>
    <mergeCell ref="C11:C13"/>
    <mergeCell ref="D11:D13"/>
    <mergeCell ref="E11:E13"/>
  </mergeCells>
  <conditionalFormatting sqref="B27:B31">
    <cfRule type="duplicateValues" priority="2" dxfId="8">
      <formula>AND(COUNTIF($B$27:$B$31,B27)&gt;1,NOT(ISBLANK(B27)))</formula>
    </cfRule>
  </conditionalFormatting>
  <conditionalFormatting sqref="C20:C26">
    <cfRule type="cellIs" priority="1" dxfId="8" operator="equal" stopIfTrue="1">
      <formula>13510581</formula>
    </cfRule>
  </conditionalFormatting>
  <printOptions horizontalCentered="1"/>
  <pageMargins left="0" right="0" top="0.7874015748031497" bottom="0.7874015748031497" header="0" footer="0"/>
  <pageSetup fitToHeight="0" fitToWidth="0" horizontalDpi="600" verticalDpi="600" orientation="landscape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SheetLayoutView="90" zoomScalePageLayoutView="0" workbookViewId="0" topLeftCell="A13">
      <selection activeCell="G19" sqref="G19"/>
    </sheetView>
  </sheetViews>
  <sheetFormatPr defaultColWidth="11.421875" defaultRowHeight="15"/>
  <cols>
    <col min="1" max="1" width="9.8515625" style="0" customWidth="1"/>
    <col min="2" max="2" width="22.57421875" style="17" bestFit="1" customWidth="1"/>
    <col min="3" max="3" width="11.28125" style="50" customWidth="1"/>
    <col min="4" max="4" width="10.140625" style="5" customWidth="1"/>
    <col min="5" max="5" width="9.421875" style="5" customWidth="1"/>
    <col min="6" max="6" width="32.00390625" style="13" customWidth="1"/>
    <col min="7" max="7" width="25.140625" style="13" customWidth="1"/>
    <col min="8" max="8" width="9.7109375" style="56" customWidth="1"/>
    <col min="9" max="9" width="17.8515625" style="13" customWidth="1"/>
    <col min="10" max="10" width="14.28125" style="13" customWidth="1"/>
    <col min="11" max="11" width="11.8515625" style="88" customWidth="1"/>
    <col min="12" max="12" width="13.8515625" style="15" hidden="1" customWidth="1"/>
    <col min="13" max="13" width="21.421875" style="34" hidden="1" customWidth="1"/>
    <col min="14" max="14" width="21.421875" style="34" customWidth="1"/>
    <col min="15" max="15" width="23.421875" style="34" customWidth="1"/>
    <col min="16" max="16" width="14.140625" style="82" customWidth="1"/>
    <col min="17" max="17" width="13.8515625" style="21" customWidth="1"/>
    <col min="18" max="18" width="12.00390625" style="21" hidden="1" customWidth="1"/>
    <col min="20" max="20" width="10.140625" style="0" customWidth="1"/>
  </cols>
  <sheetData>
    <row r="1" spans="1:17" s="1" customFormat="1" ht="15" customHeight="1">
      <c r="A1" s="228" t="s">
        <v>49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17" s="1" customFormat="1" ht="1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</row>
    <row r="3" spans="1:17" s="1" customFormat="1" ht="15" customHeight="1">
      <c r="A3" s="228" t="s">
        <v>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1:17" s="1" customFormat="1" ht="15" customHeight="1">
      <c r="A4" s="228" t="s">
        <v>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</row>
    <row r="5" spans="1:18" s="1" customFormat="1" ht="21.75" customHeight="1">
      <c r="A5" s="22"/>
      <c r="B5" s="23"/>
      <c r="C5" s="46"/>
      <c r="D5" s="24"/>
      <c r="E5" s="24"/>
      <c r="F5" s="76"/>
      <c r="G5" s="76"/>
      <c r="H5" s="31"/>
      <c r="I5" s="25"/>
      <c r="J5" s="25"/>
      <c r="K5" s="83"/>
      <c r="L5" s="25"/>
      <c r="M5" s="31"/>
      <c r="N5" s="31"/>
      <c r="O5" s="31"/>
      <c r="P5" s="78"/>
      <c r="Q5" s="26"/>
      <c r="R5" s="26"/>
    </row>
    <row r="6" spans="1:17" s="4" customFormat="1" ht="36.75" customHeight="1">
      <c r="A6" s="233" t="s">
        <v>80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</row>
    <row r="7" spans="2:18" s="1" customFormat="1" ht="21.75" customHeight="1" thickBot="1">
      <c r="B7" s="18"/>
      <c r="C7" s="47"/>
      <c r="F7" s="11"/>
      <c r="G7" s="11"/>
      <c r="H7" s="53"/>
      <c r="I7" s="11"/>
      <c r="J7" s="11"/>
      <c r="K7" s="84"/>
      <c r="L7" s="11"/>
      <c r="M7" s="32"/>
      <c r="N7" s="32"/>
      <c r="O7" s="32"/>
      <c r="P7" s="79"/>
      <c r="Q7" s="20"/>
      <c r="R7" s="20"/>
    </row>
    <row r="8" spans="1:18" s="115" customFormat="1" ht="45.75" customHeight="1" thickBot="1">
      <c r="A8" s="189" t="s">
        <v>3</v>
      </c>
      <c r="B8" s="190" t="s">
        <v>19</v>
      </c>
      <c r="C8" s="191" t="s">
        <v>4</v>
      </c>
      <c r="D8" s="192" t="s">
        <v>1</v>
      </c>
      <c r="E8" s="192" t="s">
        <v>0</v>
      </c>
      <c r="F8" s="190" t="s">
        <v>20</v>
      </c>
      <c r="G8" s="190" t="s">
        <v>18</v>
      </c>
      <c r="H8" s="193" t="s">
        <v>4</v>
      </c>
      <c r="I8" s="190" t="s">
        <v>17</v>
      </c>
      <c r="J8" s="194" t="s">
        <v>67</v>
      </c>
      <c r="K8" s="193" t="s">
        <v>39</v>
      </c>
      <c r="L8" s="190" t="s">
        <v>6</v>
      </c>
      <c r="M8" s="195" t="s">
        <v>34</v>
      </c>
      <c r="N8" s="190" t="s">
        <v>6</v>
      </c>
      <c r="O8" s="195" t="s">
        <v>34</v>
      </c>
      <c r="P8" s="193" t="s">
        <v>68</v>
      </c>
      <c r="Q8" s="196" t="s">
        <v>69</v>
      </c>
      <c r="R8" s="188" t="s">
        <v>48</v>
      </c>
    </row>
    <row r="9" spans="1:18" s="1" customFormat="1" ht="22.5" customHeight="1">
      <c r="A9" s="168">
        <v>1</v>
      </c>
      <c r="B9" s="169" t="s">
        <v>57</v>
      </c>
      <c r="C9" s="170" t="s">
        <v>15</v>
      </c>
      <c r="D9" s="171"/>
      <c r="E9" s="171">
        <v>1</v>
      </c>
      <c r="F9" s="171" t="s">
        <v>33</v>
      </c>
      <c r="G9" s="172" t="s">
        <v>58</v>
      </c>
      <c r="H9" s="170" t="s">
        <v>15</v>
      </c>
      <c r="I9" s="173" t="s">
        <v>23</v>
      </c>
      <c r="J9" s="171">
        <v>1</v>
      </c>
      <c r="K9" s="174" t="s">
        <v>40</v>
      </c>
      <c r="L9" s="171" t="s">
        <v>45</v>
      </c>
      <c r="M9" s="170" t="s">
        <v>16</v>
      </c>
      <c r="N9" s="171" t="s">
        <v>45</v>
      </c>
      <c r="O9" s="170" t="s">
        <v>16</v>
      </c>
      <c r="P9" s="175">
        <v>330</v>
      </c>
      <c r="Q9" s="176">
        <f>P9</f>
        <v>330</v>
      </c>
      <c r="R9" s="164">
        <f>Q9*12</f>
        <v>3960</v>
      </c>
    </row>
    <row r="10" spans="1:18" s="1" customFormat="1" ht="22.5" customHeight="1">
      <c r="A10" s="177">
        <v>2</v>
      </c>
      <c r="B10" s="125" t="s">
        <v>29</v>
      </c>
      <c r="C10" s="118" t="s">
        <v>15</v>
      </c>
      <c r="D10" s="116">
        <v>1</v>
      </c>
      <c r="E10" s="116"/>
      <c r="F10" s="116" t="s">
        <v>52</v>
      </c>
      <c r="G10" s="117" t="s">
        <v>59</v>
      </c>
      <c r="H10" s="118" t="s">
        <v>15</v>
      </c>
      <c r="I10" s="119" t="s">
        <v>24</v>
      </c>
      <c r="J10" s="116">
        <v>1</v>
      </c>
      <c r="K10" s="120" t="s">
        <v>40</v>
      </c>
      <c r="L10" s="116" t="s">
        <v>45</v>
      </c>
      <c r="M10" s="118" t="s">
        <v>16</v>
      </c>
      <c r="N10" s="116" t="s">
        <v>45</v>
      </c>
      <c r="O10" s="118" t="s">
        <v>16</v>
      </c>
      <c r="P10" s="151">
        <v>500</v>
      </c>
      <c r="Q10" s="178">
        <f>P10</f>
        <v>500</v>
      </c>
      <c r="R10" s="164">
        <f>Q10*12</f>
        <v>6000</v>
      </c>
    </row>
    <row r="11" spans="1:18" s="1" customFormat="1" ht="21" customHeight="1">
      <c r="A11" s="280">
        <v>3</v>
      </c>
      <c r="B11" s="235" t="s">
        <v>30</v>
      </c>
      <c r="C11" s="236" t="s">
        <v>15</v>
      </c>
      <c r="D11" s="234">
        <v>1</v>
      </c>
      <c r="E11" s="234"/>
      <c r="F11" s="234" t="s">
        <v>27</v>
      </c>
      <c r="G11" s="144" t="s">
        <v>53</v>
      </c>
      <c r="H11" s="122"/>
      <c r="I11" s="121" t="s">
        <v>55</v>
      </c>
      <c r="J11" s="121">
        <v>1</v>
      </c>
      <c r="K11" s="123" t="s">
        <v>40</v>
      </c>
      <c r="L11" s="116" t="s">
        <v>45</v>
      </c>
      <c r="M11" s="157" t="s">
        <v>16</v>
      </c>
      <c r="N11" s="123" t="s">
        <v>45</v>
      </c>
      <c r="O11" s="123" t="s">
        <v>16</v>
      </c>
      <c r="P11" s="152">
        <v>270</v>
      </c>
      <c r="Q11" s="283">
        <f>SUM(P11:P13)</f>
        <v>1270</v>
      </c>
      <c r="R11" s="165">
        <f>Q11*12</f>
        <v>15240</v>
      </c>
    </row>
    <row r="12" spans="1:18" s="1" customFormat="1" ht="18" customHeight="1">
      <c r="A12" s="280"/>
      <c r="B12" s="235"/>
      <c r="C12" s="236"/>
      <c r="D12" s="234"/>
      <c r="E12" s="234"/>
      <c r="F12" s="234"/>
      <c r="G12" s="144" t="s">
        <v>54</v>
      </c>
      <c r="H12" s="122" t="s">
        <v>15</v>
      </c>
      <c r="I12" s="121" t="s">
        <v>56</v>
      </c>
      <c r="J12" s="121">
        <v>1</v>
      </c>
      <c r="K12" s="124">
        <v>16</v>
      </c>
      <c r="L12" s="125"/>
      <c r="M12" s="157"/>
      <c r="N12" s="123"/>
      <c r="O12" s="123"/>
      <c r="P12" s="152">
        <v>400</v>
      </c>
      <c r="Q12" s="283"/>
      <c r="R12" s="166"/>
    </row>
    <row r="13" spans="1:18" s="1" customFormat="1" ht="18" customHeight="1">
      <c r="A13" s="280"/>
      <c r="B13" s="235"/>
      <c r="C13" s="236"/>
      <c r="D13" s="234"/>
      <c r="E13" s="234"/>
      <c r="F13" s="234"/>
      <c r="G13" s="144" t="s">
        <v>64</v>
      </c>
      <c r="H13" s="122" t="s">
        <v>15</v>
      </c>
      <c r="I13" s="121" t="s">
        <v>65</v>
      </c>
      <c r="J13" s="121">
        <v>1</v>
      </c>
      <c r="K13" s="124">
        <v>15</v>
      </c>
      <c r="L13" s="125"/>
      <c r="M13" s="157"/>
      <c r="N13" s="123" t="s">
        <v>45</v>
      </c>
      <c r="O13" s="123" t="s">
        <v>16</v>
      </c>
      <c r="P13" s="152">
        <v>600</v>
      </c>
      <c r="Q13" s="283"/>
      <c r="R13" s="167"/>
    </row>
    <row r="14" spans="1:18" s="1" customFormat="1" ht="22.5" customHeight="1">
      <c r="A14" s="177">
        <v>4</v>
      </c>
      <c r="B14" s="125" t="s">
        <v>63</v>
      </c>
      <c r="C14" s="118" t="s">
        <v>15</v>
      </c>
      <c r="D14" s="116"/>
      <c r="E14" s="116">
        <v>1</v>
      </c>
      <c r="F14" s="116" t="s">
        <v>28</v>
      </c>
      <c r="G14" s="117" t="s">
        <v>31</v>
      </c>
      <c r="H14" s="118"/>
      <c r="I14" s="119" t="s">
        <v>55</v>
      </c>
      <c r="J14" s="116">
        <v>1</v>
      </c>
      <c r="K14" s="120" t="s">
        <v>40</v>
      </c>
      <c r="L14" s="116" t="s">
        <v>45</v>
      </c>
      <c r="M14" s="118" t="s">
        <v>16</v>
      </c>
      <c r="N14" s="116" t="s">
        <v>45</v>
      </c>
      <c r="O14" s="118" t="s">
        <v>16</v>
      </c>
      <c r="P14" s="151">
        <v>270</v>
      </c>
      <c r="Q14" s="178">
        <f>P14</f>
        <v>270</v>
      </c>
      <c r="R14" s="164">
        <f>Q14*12</f>
        <v>3240</v>
      </c>
    </row>
    <row r="15" spans="1:18" s="1" customFormat="1" ht="22.5" customHeight="1" thickBot="1">
      <c r="A15" s="179">
        <v>5</v>
      </c>
      <c r="B15" s="180" t="s">
        <v>12</v>
      </c>
      <c r="C15" s="181" t="s">
        <v>15</v>
      </c>
      <c r="D15" s="182">
        <v>1</v>
      </c>
      <c r="E15" s="182"/>
      <c r="F15" s="182" t="s">
        <v>51</v>
      </c>
      <c r="G15" s="183" t="s">
        <v>32</v>
      </c>
      <c r="H15" s="181" t="s">
        <v>15</v>
      </c>
      <c r="I15" s="184" t="s">
        <v>65</v>
      </c>
      <c r="J15" s="182">
        <v>1</v>
      </c>
      <c r="K15" s="185">
        <v>15</v>
      </c>
      <c r="L15" s="182" t="s">
        <v>45</v>
      </c>
      <c r="M15" s="181" t="s">
        <v>16</v>
      </c>
      <c r="N15" s="182" t="s">
        <v>45</v>
      </c>
      <c r="O15" s="181" t="s">
        <v>16</v>
      </c>
      <c r="P15" s="186">
        <v>600</v>
      </c>
      <c r="Q15" s="187">
        <f>P15</f>
        <v>600</v>
      </c>
      <c r="R15" s="164">
        <f>Q15*12</f>
        <v>7200</v>
      </c>
    </row>
    <row r="16" spans="1:18" s="1" customFormat="1" ht="19.5" customHeight="1" thickBot="1">
      <c r="A16" s="126"/>
      <c r="B16" s="127"/>
      <c r="C16" s="128"/>
      <c r="D16" s="198">
        <f>SUM(D9:D15)</f>
        <v>3</v>
      </c>
      <c r="E16" s="199">
        <f>SUM(E9:E15)</f>
        <v>2</v>
      </c>
      <c r="F16" s="129"/>
      <c r="G16" s="130"/>
      <c r="H16" s="131"/>
      <c r="I16" s="130"/>
      <c r="J16" s="197">
        <f>SUM(J9:J15)</f>
        <v>7</v>
      </c>
      <c r="K16" s="132"/>
      <c r="L16" s="132">
        <f>SUM(L9:L15)</f>
        <v>0</v>
      </c>
      <c r="M16" s="132">
        <f>SUM(M9:M15)</f>
        <v>0</v>
      </c>
      <c r="N16" s="132"/>
      <c r="O16" s="132"/>
      <c r="P16" s="201">
        <f>SUM(P9:P15)</f>
        <v>2970</v>
      </c>
      <c r="Q16" s="202">
        <f>SUM(Q9:Q15)</f>
        <v>2970</v>
      </c>
      <c r="R16" s="200">
        <f>SUM(R9:R15)</f>
        <v>35640</v>
      </c>
    </row>
    <row r="17" spans="1:17" ht="20.25" customHeight="1" thickBot="1">
      <c r="A17" s="133"/>
      <c r="B17" s="134"/>
      <c r="C17" s="135"/>
      <c r="D17" s="281">
        <f>D16+E16</f>
        <v>5</v>
      </c>
      <c r="E17" s="282"/>
      <c r="F17" s="136"/>
      <c r="G17" s="136"/>
      <c r="H17" s="137"/>
      <c r="I17" s="138"/>
      <c r="J17" s="138"/>
      <c r="K17" s="139"/>
      <c r="L17" s="140"/>
      <c r="M17" s="141"/>
      <c r="N17" s="161"/>
      <c r="O17" s="161"/>
      <c r="P17" s="142"/>
      <c r="Q17" s="143"/>
    </row>
    <row r="18" spans="3:15" ht="20.25" customHeight="1">
      <c r="C18" s="146" t="s">
        <v>72</v>
      </c>
      <c r="E18" s="9"/>
      <c r="I18" s="113"/>
      <c r="J18" s="113"/>
      <c r="K18" s="114"/>
      <c r="L18" s="42"/>
      <c r="M18" s="43"/>
      <c r="N18" s="162"/>
      <c r="O18" s="162"/>
    </row>
    <row r="19" spans="2:18" ht="45.75" customHeight="1">
      <c r="B19" s="276" t="s">
        <v>79</v>
      </c>
      <c r="C19" s="276"/>
      <c r="D19" s="276"/>
      <c r="E19" s="276"/>
      <c r="K19" s="277" t="s">
        <v>73</v>
      </c>
      <c r="L19" s="277"/>
      <c r="M19" s="277"/>
      <c r="N19" s="277"/>
      <c r="O19" s="277"/>
      <c r="P19" s="277"/>
      <c r="Q19" s="231"/>
      <c r="R19" s="231"/>
    </row>
    <row r="20" spans="2:19" ht="38.25" customHeight="1">
      <c r="B20" s="147" t="s">
        <v>17</v>
      </c>
      <c r="C20" s="148" t="s">
        <v>70</v>
      </c>
      <c r="D20" s="279" t="s">
        <v>71</v>
      </c>
      <c r="E20" s="279"/>
      <c r="I20" s="145" t="s">
        <v>62</v>
      </c>
      <c r="J20" s="145"/>
      <c r="L20" s="112"/>
      <c r="M20" s="112"/>
      <c r="N20" s="112"/>
      <c r="O20" s="112"/>
      <c r="S20" s="95"/>
    </row>
    <row r="21" spans="2:5" ht="20.25" customHeight="1">
      <c r="B21" s="149" t="s">
        <v>25</v>
      </c>
      <c r="C21" s="150">
        <f>COUNTIF(I$9:I$15,"PREESCOLAR ")</f>
        <v>2</v>
      </c>
      <c r="D21" s="257">
        <v>540</v>
      </c>
      <c r="E21" s="257"/>
    </row>
    <row r="22" spans="2:17" ht="20.25" customHeight="1">
      <c r="B22" s="149" t="s">
        <v>23</v>
      </c>
      <c r="C22" s="150">
        <f>COUNTIF(I$9:I$15,"PRIMARIA")</f>
        <v>1</v>
      </c>
      <c r="D22" s="257">
        <v>330</v>
      </c>
      <c r="E22" s="257"/>
      <c r="K22" s="286" t="s">
        <v>78</v>
      </c>
      <c r="L22" s="286"/>
      <c r="M22" s="286"/>
      <c r="N22" s="286"/>
      <c r="O22" s="286"/>
      <c r="P22" s="286"/>
      <c r="Q22" s="286"/>
    </row>
    <row r="23" spans="2:17" ht="20.25" customHeight="1">
      <c r="B23" s="149" t="s">
        <v>56</v>
      </c>
      <c r="C23" s="150">
        <f>COUNTIF(I9:I15,"MEDIA")</f>
        <v>1</v>
      </c>
      <c r="D23" s="257">
        <v>400</v>
      </c>
      <c r="E23" s="257"/>
      <c r="K23" s="286"/>
      <c r="L23" s="286"/>
      <c r="M23" s="286"/>
      <c r="N23" s="286"/>
      <c r="O23" s="286"/>
      <c r="P23" s="286"/>
      <c r="Q23" s="286"/>
    </row>
    <row r="24" spans="2:17" ht="20.25" customHeight="1">
      <c r="B24" s="149" t="s">
        <v>24</v>
      </c>
      <c r="C24" s="150">
        <f>COUNTIF(I9:I15,"ESPECIAL")</f>
        <v>1</v>
      </c>
      <c r="D24" s="257">
        <v>500</v>
      </c>
      <c r="E24" s="257"/>
      <c r="K24" s="286"/>
      <c r="L24" s="286"/>
      <c r="M24" s="286"/>
      <c r="N24" s="286"/>
      <c r="O24" s="286"/>
      <c r="P24" s="286"/>
      <c r="Q24" s="286"/>
    </row>
    <row r="25" spans="2:17" ht="20.25" customHeight="1">
      <c r="B25" s="149" t="s">
        <v>65</v>
      </c>
      <c r="C25" s="150">
        <f>COUNTIF(I9:I15,"UNIVERSITARIO")</f>
        <v>2</v>
      </c>
      <c r="D25" s="257">
        <v>1200</v>
      </c>
      <c r="E25" s="257"/>
      <c r="K25" s="286"/>
      <c r="L25" s="286"/>
      <c r="M25" s="286"/>
      <c r="N25" s="286"/>
      <c r="O25" s="286"/>
      <c r="P25" s="286"/>
      <c r="Q25" s="286"/>
    </row>
    <row r="26" spans="2:8" ht="20.25" customHeight="1">
      <c r="B26" s="160" t="s">
        <v>77</v>
      </c>
      <c r="C26" s="147">
        <f>SUM(C21:C25)</f>
        <v>7</v>
      </c>
      <c r="D26" s="272">
        <f>SUM(D21:E25)</f>
        <v>2970</v>
      </c>
      <c r="E26" s="278"/>
      <c r="G26" s="45" t="s">
        <v>66</v>
      </c>
      <c r="H26" s="13"/>
    </row>
    <row r="27" spans="2:15" ht="20.25" customHeight="1">
      <c r="B27" s="153"/>
      <c r="C27" s="154"/>
      <c r="D27" s="10"/>
      <c r="E27" s="16"/>
      <c r="G27" s="45" t="s">
        <v>61</v>
      </c>
      <c r="H27" s="13"/>
      <c r="J27" s="69"/>
      <c r="K27" s="89"/>
      <c r="L27" s="65"/>
      <c r="M27" s="63"/>
      <c r="N27" s="63"/>
      <c r="O27" s="63"/>
    </row>
    <row r="28" spans="2:15" ht="20.25" customHeight="1">
      <c r="B28" s="153"/>
      <c r="C28" s="154"/>
      <c r="D28" s="10"/>
      <c r="E28" s="16"/>
      <c r="F28" s="285" t="s">
        <v>76</v>
      </c>
      <c r="G28" s="45"/>
      <c r="H28" s="13"/>
      <c r="J28" s="69"/>
      <c r="K28" s="89"/>
      <c r="L28" s="65"/>
      <c r="M28" s="63"/>
      <c r="N28" s="63"/>
      <c r="O28" s="63"/>
    </row>
    <row r="29" spans="2:15" ht="20.25" customHeight="1">
      <c r="B29" s="153"/>
      <c r="C29" s="154"/>
      <c r="D29" s="10"/>
      <c r="E29" s="16"/>
      <c r="F29" s="285"/>
      <c r="G29" s="45"/>
      <c r="H29" s="70" t="s">
        <v>38</v>
      </c>
      <c r="I29" s="67"/>
      <c r="J29" s="67"/>
      <c r="K29" s="89"/>
      <c r="L29" s="65"/>
      <c r="M29" s="63"/>
      <c r="N29" s="63"/>
      <c r="O29" s="63"/>
    </row>
    <row r="30" spans="2:15" ht="20.25" customHeight="1">
      <c r="B30" s="153"/>
      <c r="C30" s="154"/>
      <c r="D30" s="284" t="s">
        <v>74</v>
      </c>
      <c r="E30" s="284"/>
      <c r="F30" s="284"/>
      <c r="G30" s="45"/>
      <c r="H30" s="13"/>
      <c r="J30" s="69"/>
      <c r="K30" s="89"/>
      <c r="L30" s="65"/>
      <c r="M30" s="63"/>
      <c r="N30" s="63"/>
      <c r="O30" s="63"/>
    </row>
    <row r="31" spans="2:15" ht="20.25" customHeight="1">
      <c r="B31" s="153"/>
      <c r="C31" s="154"/>
      <c r="D31" s="10"/>
      <c r="E31" s="16"/>
      <c r="G31" s="45"/>
      <c r="H31" s="13"/>
      <c r="J31" s="69"/>
      <c r="K31" s="89"/>
      <c r="L31" s="65"/>
      <c r="M31" s="63"/>
      <c r="N31" s="63"/>
      <c r="O31" s="63"/>
    </row>
    <row r="32" spans="4:15" ht="20.25" customHeight="1">
      <c r="D32" s="9"/>
      <c r="E32" s="9"/>
      <c r="F32" s="285" t="s">
        <v>75</v>
      </c>
      <c r="G32" s="285"/>
      <c r="K32" s="90"/>
      <c r="L32" s="68"/>
      <c r="M32" s="62"/>
      <c r="N32" s="62"/>
      <c r="O32" s="62"/>
    </row>
    <row r="33" spans="6:7" ht="15">
      <c r="F33" s="285"/>
      <c r="G33" s="285"/>
    </row>
    <row r="34" spans="6:7" ht="15">
      <c r="F34" s="285"/>
      <c r="G34" s="285"/>
    </row>
  </sheetData>
  <sheetProtection/>
  <autoFilter ref="A8:R32"/>
  <mergeCells count="27">
    <mergeCell ref="D25:E25"/>
    <mergeCell ref="D26:E26"/>
    <mergeCell ref="K19:P19"/>
    <mergeCell ref="D30:F30"/>
    <mergeCell ref="F32:G34"/>
    <mergeCell ref="F28:F29"/>
    <mergeCell ref="K22:Q25"/>
    <mergeCell ref="D22:E22"/>
    <mergeCell ref="D23:E23"/>
    <mergeCell ref="D24:E24"/>
    <mergeCell ref="E11:E13"/>
    <mergeCell ref="D20:E20"/>
    <mergeCell ref="Q19:R19"/>
    <mergeCell ref="D17:E17"/>
    <mergeCell ref="B19:E19"/>
    <mergeCell ref="D21:E21"/>
    <mergeCell ref="Q11:Q13"/>
    <mergeCell ref="A1:Q1"/>
    <mergeCell ref="A2:Q2"/>
    <mergeCell ref="A3:Q3"/>
    <mergeCell ref="A4:Q4"/>
    <mergeCell ref="A6:Q6"/>
    <mergeCell ref="A11:A13"/>
    <mergeCell ref="B11:B13"/>
    <mergeCell ref="C11:C13"/>
    <mergeCell ref="D11:D13"/>
    <mergeCell ref="F11:F13"/>
  </mergeCells>
  <conditionalFormatting sqref="B27:B31">
    <cfRule type="duplicateValues" priority="2" dxfId="8">
      <formula>AND(COUNTIF($B$27:$B$31,B27)&gt;1,NOT(ISBLANK(B27)))</formula>
    </cfRule>
  </conditionalFormatting>
  <conditionalFormatting sqref="C20:C26">
    <cfRule type="cellIs" priority="1" dxfId="8" operator="equal" stopIfTrue="1">
      <formula>13510581</formula>
    </cfRule>
  </conditionalFormatting>
  <printOptions horizontalCentered="1"/>
  <pageMargins left="0" right="0" top="0.7874015748031497" bottom="0.7874015748031497" header="0" footer="0"/>
  <pageSetup fitToHeight="0" fitToWidth="0" horizontalDpi="600" verticalDpi="600" orientation="landscape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view="pageBreakPreview" zoomScale="70" zoomScaleNormal="85" zoomScaleSheetLayoutView="70" zoomScalePageLayoutView="0" workbookViewId="0" topLeftCell="A1">
      <selection activeCell="N21" sqref="N21"/>
    </sheetView>
  </sheetViews>
  <sheetFormatPr defaultColWidth="11.421875" defaultRowHeight="15"/>
  <cols>
    <col min="1" max="1" width="9.8515625" style="0" customWidth="1"/>
    <col min="2" max="2" width="22.57421875" style="17" bestFit="1" customWidth="1"/>
    <col min="3" max="3" width="11.28125" style="50" customWidth="1"/>
    <col min="4" max="4" width="10.140625" style="5" customWidth="1"/>
    <col min="5" max="5" width="9.421875" style="5" customWidth="1"/>
    <col min="6" max="6" width="32.00390625" style="13" customWidth="1"/>
    <col min="7" max="7" width="25.140625" style="13" customWidth="1"/>
    <col min="8" max="8" width="9.7109375" style="56" customWidth="1"/>
    <col min="9" max="9" width="17.8515625" style="13" customWidth="1"/>
    <col min="10" max="10" width="14.28125" style="13" customWidth="1"/>
    <col min="11" max="11" width="11.8515625" style="88" customWidth="1"/>
    <col min="12" max="12" width="13.8515625" style="15" hidden="1" customWidth="1"/>
    <col min="13" max="13" width="21.421875" style="34" hidden="1" customWidth="1"/>
    <col min="14" max="14" width="21.421875" style="34" customWidth="1"/>
    <col min="15" max="15" width="23.421875" style="34" customWidth="1"/>
    <col min="16" max="16" width="14.140625" style="82" customWidth="1"/>
    <col min="17" max="17" width="13.8515625" style="21" customWidth="1"/>
    <col min="18" max="18" width="12.00390625" style="21" hidden="1" customWidth="1"/>
    <col min="20" max="20" width="10.140625" style="0" customWidth="1"/>
  </cols>
  <sheetData>
    <row r="1" spans="1:17" s="1" customFormat="1" ht="15" customHeight="1">
      <c r="A1" s="228" t="s">
        <v>49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17" s="1" customFormat="1" ht="1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</row>
    <row r="3" spans="1:17" s="1" customFormat="1" ht="15" customHeight="1">
      <c r="A3" s="228" t="s">
        <v>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1:17" s="1" customFormat="1" ht="15" customHeight="1">
      <c r="A4" s="228" t="s">
        <v>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</row>
    <row r="5" spans="1:18" s="1" customFormat="1" ht="21.75" customHeight="1">
      <c r="A5" s="22"/>
      <c r="B5" s="23"/>
      <c r="C5" s="46"/>
      <c r="D5" s="24"/>
      <c r="E5" s="24"/>
      <c r="F5" s="76"/>
      <c r="G5" s="76"/>
      <c r="H5" s="31"/>
      <c r="I5" s="25"/>
      <c r="J5" s="25"/>
      <c r="K5" s="83"/>
      <c r="L5" s="25"/>
      <c r="M5" s="31"/>
      <c r="N5" s="31"/>
      <c r="O5" s="31"/>
      <c r="P5" s="78"/>
      <c r="Q5" s="26"/>
      <c r="R5" s="26"/>
    </row>
    <row r="6" spans="1:17" s="4" customFormat="1" ht="36.75" customHeight="1">
      <c r="A6" s="233" t="s">
        <v>80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</row>
    <row r="7" spans="2:18" s="1" customFormat="1" ht="21.75" customHeight="1" thickBot="1">
      <c r="B7" s="18"/>
      <c r="C7" s="47"/>
      <c r="F7" s="11"/>
      <c r="G7" s="11"/>
      <c r="H7" s="53"/>
      <c r="I7" s="11"/>
      <c r="J7" s="11"/>
      <c r="K7" s="84"/>
      <c r="L7" s="11"/>
      <c r="M7" s="32"/>
      <c r="N7" s="32"/>
      <c r="O7" s="32"/>
      <c r="P7" s="79"/>
      <c r="Q7" s="20"/>
      <c r="R7" s="20"/>
    </row>
    <row r="8" spans="1:18" s="115" customFormat="1" ht="45.75" customHeight="1" thickBot="1">
      <c r="A8" s="189" t="s">
        <v>3</v>
      </c>
      <c r="B8" s="190" t="s">
        <v>19</v>
      </c>
      <c r="C8" s="191" t="s">
        <v>4</v>
      </c>
      <c r="D8" s="192" t="s">
        <v>1</v>
      </c>
      <c r="E8" s="192" t="s">
        <v>0</v>
      </c>
      <c r="F8" s="190" t="s">
        <v>20</v>
      </c>
      <c r="G8" s="190" t="s">
        <v>18</v>
      </c>
      <c r="H8" s="193" t="s">
        <v>4</v>
      </c>
      <c r="I8" s="190" t="s">
        <v>17</v>
      </c>
      <c r="J8" s="194" t="s">
        <v>67</v>
      </c>
      <c r="K8" s="193" t="s">
        <v>39</v>
      </c>
      <c r="L8" s="190" t="s">
        <v>6</v>
      </c>
      <c r="M8" s="195" t="s">
        <v>34</v>
      </c>
      <c r="N8" s="190" t="s">
        <v>6</v>
      </c>
      <c r="O8" s="195" t="s">
        <v>34</v>
      </c>
      <c r="P8" s="193" t="s">
        <v>68</v>
      </c>
      <c r="Q8" s="196" t="s">
        <v>69</v>
      </c>
      <c r="R8" s="188" t="s">
        <v>48</v>
      </c>
    </row>
    <row r="9" spans="1:18" s="1" customFormat="1" ht="22.5" customHeight="1">
      <c r="A9" s="168">
        <v>1</v>
      </c>
      <c r="B9" s="169" t="s">
        <v>57</v>
      </c>
      <c r="C9" s="170" t="s">
        <v>15</v>
      </c>
      <c r="D9" s="171"/>
      <c r="E9" s="171">
        <v>1</v>
      </c>
      <c r="F9" s="171" t="s">
        <v>33</v>
      </c>
      <c r="G9" s="172" t="s">
        <v>58</v>
      </c>
      <c r="H9" s="170" t="s">
        <v>15</v>
      </c>
      <c r="I9" s="173" t="s">
        <v>23</v>
      </c>
      <c r="J9" s="171">
        <v>1</v>
      </c>
      <c r="K9" s="174" t="s">
        <v>40</v>
      </c>
      <c r="L9" s="171" t="s">
        <v>45</v>
      </c>
      <c r="M9" s="170" t="s">
        <v>16</v>
      </c>
      <c r="N9" s="171" t="s">
        <v>45</v>
      </c>
      <c r="O9" s="170" t="s">
        <v>16</v>
      </c>
      <c r="P9" s="175">
        <v>330</v>
      </c>
      <c r="Q9" s="176">
        <f>P9</f>
        <v>330</v>
      </c>
      <c r="R9" s="164">
        <f>Q9*12</f>
        <v>3960</v>
      </c>
    </row>
    <row r="10" spans="1:18" s="1" customFormat="1" ht="22.5" customHeight="1">
      <c r="A10" s="177">
        <v>2</v>
      </c>
      <c r="B10" s="125" t="s">
        <v>29</v>
      </c>
      <c r="C10" s="118" t="s">
        <v>15</v>
      </c>
      <c r="D10" s="116">
        <v>1</v>
      </c>
      <c r="E10" s="116"/>
      <c r="F10" s="116" t="s">
        <v>52</v>
      </c>
      <c r="G10" s="117" t="s">
        <v>59</v>
      </c>
      <c r="H10" s="118" t="s">
        <v>15</v>
      </c>
      <c r="I10" s="119" t="s">
        <v>24</v>
      </c>
      <c r="J10" s="116">
        <v>1</v>
      </c>
      <c r="K10" s="120" t="s">
        <v>40</v>
      </c>
      <c r="L10" s="116" t="s">
        <v>45</v>
      </c>
      <c r="M10" s="118" t="s">
        <v>16</v>
      </c>
      <c r="N10" s="116" t="s">
        <v>45</v>
      </c>
      <c r="O10" s="118" t="s">
        <v>16</v>
      </c>
      <c r="P10" s="151">
        <v>500</v>
      </c>
      <c r="Q10" s="178">
        <f>P10</f>
        <v>500</v>
      </c>
      <c r="R10" s="164">
        <f>Q10*12</f>
        <v>6000</v>
      </c>
    </row>
    <row r="11" spans="1:18" s="1" customFormat="1" ht="21" customHeight="1">
      <c r="A11" s="280">
        <v>3</v>
      </c>
      <c r="B11" s="235" t="s">
        <v>30</v>
      </c>
      <c r="C11" s="236" t="s">
        <v>15</v>
      </c>
      <c r="D11" s="234">
        <v>1</v>
      </c>
      <c r="E11" s="234"/>
      <c r="F11" s="234" t="s">
        <v>27</v>
      </c>
      <c r="G11" s="204" t="s">
        <v>53</v>
      </c>
      <c r="H11" s="205"/>
      <c r="I11" s="206" t="s">
        <v>55</v>
      </c>
      <c r="J11" s="206">
        <v>1</v>
      </c>
      <c r="K11" s="207" t="s">
        <v>40</v>
      </c>
      <c r="L11" s="208" t="s">
        <v>45</v>
      </c>
      <c r="M11" s="209" t="s">
        <v>16</v>
      </c>
      <c r="N11" s="207" t="s">
        <v>45</v>
      </c>
      <c r="O11" s="207" t="s">
        <v>16</v>
      </c>
      <c r="P11" s="210">
        <v>270</v>
      </c>
      <c r="Q11" s="287">
        <f>SUM(P11:P13)</f>
        <v>1270</v>
      </c>
      <c r="R11" s="165">
        <f>Q11*12</f>
        <v>15240</v>
      </c>
    </row>
    <row r="12" spans="1:18" s="1" customFormat="1" ht="18" customHeight="1">
      <c r="A12" s="280"/>
      <c r="B12" s="235"/>
      <c r="C12" s="236"/>
      <c r="D12" s="234"/>
      <c r="E12" s="234"/>
      <c r="F12" s="234"/>
      <c r="G12" s="204" t="s">
        <v>54</v>
      </c>
      <c r="H12" s="205" t="s">
        <v>15</v>
      </c>
      <c r="I12" s="206" t="s">
        <v>56</v>
      </c>
      <c r="J12" s="206">
        <v>1</v>
      </c>
      <c r="K12" s="211">
        <v>16</v>
      </c>
      <c r="L12" s="212"/>
      <c r="M12" s="209"/>
      <c r="N12" s="207"/>
      <c r="O12" s="207"/>
      <c r="P12" s="210">
        <v>400</v>
      </c>
      <c r="Q12" s="287"/>
      <c r="R12" s="166"/>
    </row>
    <row r="13" spans="1:18" s="1" customFormat="1" ht="18" customHeight="1">
      <c r="A13" s="280"/>
      <c r="B13" s="235"/>
      <c r="C13" s="236"/>
      <c r="D13" s="234"/>
      <c r="E13" s="234"/>
      <c r="F13" s="234"/>
      <c r="G13" s="204" t="s">
        <v>64</v>
      </c>
      <c r="H13" s="205" t="s">
        <v>15</v>
      </c>
      <c r="I13" s="206" t="s">
        <v>65</v>
      </c>
      <c r="J13" s="206">
        <v>1</v>
      </c>
      <c r="K13" s="211">
        <v>15</v>
      </c>
      <c r="L13" s="212"/>
      <c r="M13" s="209"/>
      <c r="N13" s="207" t="s">
        <v>45</v>
      </c>
      <c r="O13" s="207" t="s">
        <v>16</v>
      </c>
      <c r="P13" s="210">
        <v>600</v>
      </c>
      <c r="Q13" s="287"/>
      <c r="R13" s="167"/>
    </row>
    <row r="14" spans="1:18" s="1" customFormat="1" ht="22.5" customHeight="1">
      <c r="A14" s="177">
        <v>4</v>
      </c>
      <c r="B14" s="125" t="s">
        <v>63</v>
      </c>
      <c r="C14" s="118" t="s">
        <v>15</v>
      </c>
      <c r="D14" s="116"/>
      <c r="E14" s="116">
        <v>1</v>
      </c>
      <c r="F14" s="116" t="s">
        <v>28</v>
      </c>
      <c r="G14" s="117" t="s">
        <v>31</v>
      </c>
      <c r="H14" s="118"/>
      <c r="I14" s="119" t="s">
        <v>55</v>
      </c>
      <c r="J14" s="116">
        <v>1</v>
      </c>
      <c r="K14" s="120" t="s">
        <v>40</v>
      </c>
      <c r="L14" s="116" t="s">
        <v>45</v>
      </c>
      <c r="M14" s="118" t="s">
        <v>16</v>
      </c>
      <c r="N14" s="116" t="s">
        <v>45</v>
      </c>
      <c r="O14" s="118" t="s">
        <v>16</v>
      </c>
      <c r="P14" s="151">
        <v>270</v>
      </c>
      <c r="Q14" s="178">
        <f>P14</f>
        <v>270</v>
      </c>
      <c r="R14" s="164">
        <f>Q14*12</f>
        <v>3240</v>
      </c>
    </row>
    <row r="15" spans="1:18" s="1" customFormat="1" ht="22.5" customHeight="1" thickBot="1">
      <c r="A15" s="179">
        <v>5</v>
      </c>
      <c r="B15" s="180" t="s">
        <v>12</v>
      </c>
      <c r="C15" s="181" t="s">
        <v>15</v>
      </c>
      <c r="D15" s="182">
        <v>1</v>
      </c>
      <c r="E15" s="182"/>
      <c r="F15" s="182" t="s">
        <v>51</v>
      </c>
      <c r="G15" s="183" t="s">
        <v>32</v>
      </c>
      <c r="H15" s="181" t="s">
        <v>15</v>
      </c>
      <c r="I15" s="184" t="s">
        <v>65</v>
      </c>
      <c r="J15" s="182">
        <v>1</v>
      </c>
      <c r="K15" s="185">
        <v>15</v>
      </c>
      <c r="L15" s="182" t="s">
        <v>45</v>
      </c>
      <c r="M15" s="181" t="s">
        <v>16</v>
      </c>
      <c r="N15" s="182" t="s">
        <v>45</v>
      </c>
      <c r="O15" s="181" t="s">
        <v>16</v>
      </c>
      <c r="P15" s="186">
        <v>600</v>
      </c>
      <c r="Q15" s="187">
        <f>P15</f>
        <v>600</v>
      </c>
      <c r="R15" s="164">
        <f>Q15*12</f>
        <v>7200</v>
      </c>
    </row>
    <row r="16" spans="1:18" s="1" customFormat="1" ht="19.5" customHeight="1" thickBot="1">
      <c r="A16" s="126"/>
      <c r="B16" s="127"/>
      <c r="C16" s="128"/>
      <c r="D16" s="198">
        <f>SUM(D9:D15)</f>
        <v>3</v>
      </c>
      <c r="E16" s="199">
        <f>SUM(E9:E15)</f>
        <v>2</v>
      </c>
      <c r="F16" s="129"/>
      <c r="G16" s="130"/>
      <c r="H16" s="131"/>
      <c r="I16" s="130"/>
      <c r="J16" s="197">
        <f>SUM(J9:J15)</f>
        <v>7</v>
      </c>
      <c r="K16" s="132"/>
      <c r="L16" s="132">
        <f>SUM(L9:L15)</f>
        <v>0</v>
      </c>
      <c r="M16" s="132">
        <f>SUM(M9:M15)</f>
        <v>0</v>
      </c>
      <c r="N16" s="132"/>
      <c r="O16" s="132"/>
      <c r="P16" s="201">
        <f>SUM(P9:P15)</f>
        <v>2970</v>
      </c>
      <c r="Q16" s="202">
        <f>SUM(Q9:Q15)</f>
        <v>2970</v>
      </c>
      <c r="R16" s="200">
        <f>SUM(R9:R15)</f>
        <v>35640</v>
      </c>
    </row>
    <row r="17" spans="1:17" ht="20.25" customHeight="1" thickBot="1">
      <c r="A17" s="133"/>
      <c r="B17" s="134"/>
      <c r="C17" s="135"/>
      <c r="D17" s="281">
        <f>D16+E16</f>
        <v>5</v>
      </c>
      <c r="E17" s="282"/>
      <c r="F17" s="136"/>
      <c r="G17" s="136"/>
      <c r="H17" s="137"/>
      <c r="I17" s="138"/>
      <c r="J17" s="138"/>
      <c r="K17" s="139"/>
      <c r="L17" s="140"/>
      <c r="M17" s="141"/>
      <c r="N17" s="161"/>
      <c r="O17" s="161"/>
      <c r="P17" s="142"/>
      <c r="Q17" s="143"/>
    </row>
    <row r="18" spans="3:15" ht="20.25" customHeight="1">
      <c r="C18" s="146"/>
      <c r="E18" s="9"/>
      <c r="I18" s="113"/>
      <c r="J18" s="113"/>
      <c r="K18" s="114"/>
      <c r="L18" s="42"/>
      <c r="M18" s="43"/>
      <c r="N18" s="162"/>
      <c r="O18" s="162"/>
    </row>
    <row r="19" spans="2:18" ht="45.75" customHeight="1">
      <c r="B19" s="276" t="s">
        <v>79</v>
      </c>
      <c r="C19" s="276"/>
      <c r="D19" s="276"/>
      <c r="E19" s="276"/>
      <c r="K19" s="159"/>
      <c r="L19" s="159"/>
      <c r="M19" s="159"/>
      <c r="N19" s="159"/>
      <c r="O19" s="159"/>
      <c r="P19" s="159"/>
      <c r="Q19" s="231"/>
      <c r="R19" s="231"/>
    </row>
    <row r="20" spans="2:19" ht="38.25" customHeight="1">
      <c r="B20" s="147" t="s">
        <v>17</v>
      </c>
      <c r="C20" s="148" t="s">
        <v>70</v>
      </c>
      <c r="D20" s="279" t="s">
        <v>71</v>
      </c>
      <c r="E20" s="279"/>
      <c r="I20" s="145"/>
      <c r="J20" s="145"/>
      <c r="L20" s="112"/>
      <c r="M20" s="112"/>
      <c r="N20" s="112"/>
      <c r="O20" s="112"/>
      <c r="S20" s="95"/>
    </row>
    <row r="21" spans="2:19" ht="20.25" customHeight="1">
      <c r="B21" s="149" t="s">
        <v>25</v>
      </c>
      <c r="C21" s="150">
        <f>COUNTIF(I$9:I$15,"PREESCOLAR ")</f>
        <v>2</v>
      </c>
      <c r="D21" s="257">
        <v>540</v>
      </c>
      <c r="E21" s="257"/>
      <c r="L21" s="112"/>
      <c r="M21" s="112"/>
      <c r="N21" s="112"/>
      <c r="O21" s="112"/>
      <c r="S21" s="95"/>
    </row>
    <row r="22" spans="2:19" ht="20.25" customHeight="1">
      <c r="B22" s="149" t="s">
        <v>23</v>
      </c>
      <c r="C22" s="150">
        <f>COUNTIF(I$9:I$15,"PRIMARIA")</f>
        <v>1</v>
      </c>
      <c r="D22" s="257">
        <v>330</v>
      </c>
      <c r="E22" s="257"/>
      <c r="L22" s="112"/>
      <c r="M22" s="112"/>
      <c r="N22" s="112"/>
      <c r="O22" s="112"/>
      <c r="S22" s="95"/>
    </row>
    <row r="23" spans="2:19" ht="20.25" customHeight="1">
      <c r="B23" s="149" t="s">
        <v>56</v>
      </c>
      <c r="C23" s="150">
        <f>COUNTIF(I9:I15,"MEDIA")</f>
        <v>1</v>
      </c>
      <c r="D23" s="257">
        <v>400</v>
      </c>
      <c r="E23" s="257"/>
      <c r="L23" s="112"/>
      <c r="M23" s="112"/>
      <c r="N23" s="112"/>
      <c r="O23" s="112"/>
      <c r="S23" s="95"/>
    </row>
    <row r="24" spans="2:19" ht="20.25" customHeight="1">
      <c r="B24" s="149" t="s">
        <v>24</v>
      </c>
      <c r="C24" s="150">
        <f>COUNTIF(I9:I15,"ESPECIAL")</f>
        <v>1</v>
      </c>
      <c r="D24" s="257">
        <v>500</v>
      </c>
      <c r="E24" s="257"/>
      <c r="L24" s="112"/>
      <c r="M24" s="112"/>
      <c r="N24" s="112"/>
      <c r="O24" s="112"/>
      <c r="S24" s="95"/>
    </row>
    <row r="25" spans="2:19" ht="20.25" customHeight="1">
      <c r="B25" s="149" t="s">
        <v>65</v>
      </c>
      <c r="C25" s="150">
        <f>COUNTIF(I9:I15,"UNIVERSITARIO")</f>
        <v>2</v>
      </c>
      <c r="D25" s="257">
        <v>1200</v>
      </c>
      <c r="E25" s="257"/>
      <c r="L25" s="112"/>
      <c r="M25" s="112"/>
      <c r="N25" s="112"/>
      <c r="O25" s="112"/>
      <c r="S25" s="95"/>
    </row>
    <row r="26" spans="2:19" ht="20.25" customHeight="1">
      <c r="B26" s="160" t="s">
        <v>77</v>
      </c>
      <c r="C26" s="147">
        <f>SUM(C21:C25)</f>
        <v>7</v>
      </c>
      <c r="D26" s="272">
        <f>SUM(D21:E25)</f>
        <v>2970</v>
      </c>
      <c r="E26" s="278"/>
      <c r="G26" s="45"/>
      <c r="H26" s="13"/>
      <c r="L26" s="112"/>
      <c r="M26" s="112"/>
      <c r="N26" s="112"/>
      <c r="O26" s="112"/>
      <c r="S26" s="95"/>
    </row>
    <row r="27" spans="2:19" ht="20.25" customHeight="1">
      <c r="B27" s="153"/>
      <c r="C27" s="154"/>
      <c r="D27" s="10"/>
      <c r="E27" s="16"/>
      <c r="G27" s="45"/>
      <c r="H27" s="13"/>
      <c r="J27" s="69"/>
      <c r="L27" s="112"/>
      <c r="M27" s="112"/>
      <c r="N27" s="112"/>
      <c r="O27" s="112"/>
      <c r="S27" s="95"/>
    </row>
    <row r="28" spans="2:19" ht="20.25" customHeight="1">
      <c r="B28" s="153"/>
      <c r="C28" s="154"/>
      <c r="D28" s="10"/>
      <c r="E28" s="16"/>
      <c r="F28" s="203"/>
      <c r="G28" s="45"/>
      <c r="H28" s="13"/>
      <c r="J28" s="69"/>
      <c r="L28" s="112"/>
      <c r="M28" s="112"/>
      <c r="N28" s="112"/>
      <c r="O28" s="112"/>
      <c r="S28" s="95"/>
    </row>
    <row r="29" spans="2:15" ht="20.25" customHeight="1">
      <c r="B29" s="153"/>
      <c r="C29" s="154"/>
      <c r="D29" s="10"/>
      <c r="E29" s="16"/>
      <c r="F29" s="203"/>
      <c r="G29" s="45"/>
      <c r="H29" s="70"/>
      <c r="I29" s="67"/>
      <c r="J29" s="67"/>
      <c r="K29" s="89"/>
      <c r="L29" s="65"/>
      <c r="M29" s="63"/>
      <c r="N29" s="63"/>
      <c r="O29" s="63"/>
    </row>
    <row r="30" spans="2:15" ht="20.25" customHeight="1">
      <c r="B30" s="153"/>
      <c r="C30" s="154"/>
      <c r="D30" s="130"/>
      <c r="E30" s="130"/>
      <c r="F30" s="130"/>
      <c r="G30" s="45"/>
      <c r="H30" s="13"/>
      <c r="J30" s="69"/>
      <c r="K30" s="89"/>
      <c r="L30" s="65"/>
      <c r="M30" s="63"/>
      <c r="N30" s="63"/>
      <c r="O30" s="63"/>
    </row>
    <row r="31" spans="2:15" ht="20.25" customHeight="1">
      <c r="B31" s="153"/>
      <c r="C31" s="154"/>
      <c r="D31" s="10"/>
      <c r="E31" s="16"/>
      <c r="G31" s="45"/>
      <c r="H31" s="13"/>
      <c r="J31" s="69"/>
      <c r="K31" s="89"/>
      <c r="L31" s="65"/>
      <c r="M31" s="63"/>
      <c r="N31" s="63"/>
      <c r="O31" s="63"/>
    </row>
    <row r="32" spans="4:15" ht="20.25" customHeight="1">
      <c r="D32" s="9"/>
      <c r="E32" s="9"/>
      <c r="F32" s="203"/>
      <c r="G32" s="203"/>
      <c r="K32" s="90"/>
      <c r="L32" s="68"/>
      <c r="M32" s="62"/>
      <c r="N32" s="62"/>
      <c r="O32" s="62"/>
    </row>
    <row r="33" spans="6:7" ht="15">
      <c r="F33" s="203"/>
      <c r="G33" s="203"/>
    </row>
    <row r="34" spans="6:7" ht="15">
      <c r="F34" s="203"/>
      <c r="G34" s="203"/>
    </row>
  </sheetData>
  <sheetProtection/>
  <autoFilter ref="A8:R32"/>
  <mergeCells count="22">
    <mergeCell ref="D26:E26"/>
    <mergeCell ref="D20:E20"/>
    <mergeCell ref="D21:E21"/>
    <mergeCell ref="D22:E22"/>
    <mergeCell ref="D23:E23"/>
    <mergeCell ref="D24:E24"/>
    <mergeCell ref="D25:E25"/>
    <mergeCell ref="D17:E17"/>
    <mergeCell ref="B19:E19"/>
    <mergeCell ref="Q19:R19"/>
    <mergeCell ref="A1:Q1"/>
    <mergeCell ref="A2:Q2"/>
    <mergeCell ref="A3:Q3"/>
    <mergeCell ref="A4:Q4"/>
    <mergeCell ref="A6:Q6"/>
    <mergeCell ref="A11:A13"/>
    <mergeCell ref="B11:B13"/>
    <mergeCell ref="C11:C13"/>
    <mergeCell ref="D11:D13"/>
    <mergeCell ref="E11:E13"/>
    <mergeCell ref="F11:F13"/>
    <mergeCell ref="Q11:Q13"/>
  </mergeCells>
  <conditionalFormatting sqref="B27:B31">
    <cfRule type="duplicateValues" priority="2" dxfId="8">
      <formula>AND(COUNTIF($B$27:$B$31,B27)&gt;1,NOT(ISBLANK(B27)))</formula>
    </cfRule>
  </conditionalFormatting>
  <conditionalFormatting sqref="C20:C26">
    <cfRule type="cellIs" priority="1" dxfId="8" operator="equal" stopIfTrue="1">
      <formula>13510581</formula>
    </cfRule>
  </conditionalFormatting>
  <printOptions horizontalCentered="1"/>
  <pageMargins left="0" right="0" top="0.7874015748031497" bottom="0.7874015748031497" header="0" footer="0"/>
  <pageSetup fitToHeight="0" fitToWidth="0" horizontalDpi="600" verticalDpi="600" orientation="landscape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Protokol GIT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jorge_godoy</dc:creator>
  <cp:keywords/>
  <dc:description/>
  <cp:lastModifiedBy>Hp</cp:lastModifiedBy>
  <cp:lastPrinted>2018-08-13T13:59:01Z</cp:lastPrinted>
  <dcterms:created xsi:type="dcterms:W3CDTF">2009-04-04T18:06:40Z</dcterms:created>
  <dcterms:modified xsi:type="dcterms:W3CDTF">2018-08-13T14:00:38Z</dcterms:modified>
  <cp:category/>
  <cp:version/>
  <cp:contentType/>
  <cp:contentStatus/>
</cp:coreProperties>
</file>